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UGO\TRANSPARENCIA 2020\III TRIMESTRE 2020\"/>
    </mc:Choice>
  </mc:AlternateContent>
  <bookViews>
    <workbookView xWindow="0" yWindow="0" windowWidth="23016" windowHeight="8616"/>
  </bookViews>
  <sheets>
    <sheet name="Hoja1" sheetId="1" r:id="rId1"/>
    <sheet name="Hoja2" sheetId="2" r:id="rId2"/>
    <sheet name="Hoja3" sheetId="3" r:id="rId3"/>
  </sheets>
  <definedNames>
    <definedName name="_xlnm.Print_Titles" localSheetId="0">Hoja1!$4:$7</definedName>
  </definedNames>
  <calcPr calcId="162913"/>
</workbook>
</file>

<file path=xl/calcChain.xml><?xml version="1.0" encoding="utf-8"?>
<calcChain xmlns="http://schemas.openxmlformats.org/spreadsheetml/2006/main">
  <c r="E281" i="1" l="1"/>
  <c r="E279" i="1"/>
  <c r="E272" i="1"/>
  <c r="E243" i="1"/>
  <c r="E240" i="1"/>
  <c r="E227" i="1"/>
  <c r="E216" i="1"/>
  <c r="E215" i="1" s="1"/>
  <c r="E213" i="1"/>
  <c r="E209" i="1"/>
  <c r="E199" i="1"/>
  <c r="E191" i="1"/>
  <c r="E187" i="1"/>
  <c r="E176" i="1"/>
  <c r="E169" i="1"/>
  <c r="E163" i="1"/>
  <c r="E161" i="1"/>
  <c r="E159" i="1"/>
  <c r="E157" i="1"/>
  <c r="E146" i="1"/>
  <c r="E140" i="1"/>
  <c r="E136" i="1"/>
  <c r="E124" i="1"/>
  <c r="E107" i="1"/>
  <c r="E98" i="1"/>
  <c r="E94" i="1"/>
  <c r="E79" i="1"/>
  <c r="E71" i="1"/>
  <c r="E69" i="1"/>
  <c r="E67" i="1"/>
  <c r="E63" i="1"/>
  <c r="E59" i="1"/>
  <c r="E54" i="1"/>
  <c r="E47" i="1"/>
  <c r="E46" i="1"/>
  <c r="E39" i="1"/>
  <c r="E38" i="1"/>
  <c r="E34" i="1"/>
  <c r="E30" i="1"/>
  <c r="E26" i="1"/>
  <c r="E22" i="1"/>
  <c r="E13" i="1"/>
  <c r="E12" i="1"/>
  <c r="E9" i="1"/>
  <c r="D281" i="1"/>
  <c r="D279" i="1"/>
  <c r="D272" i="1"/>
  <c r="D243" i="1"/>
  <c r="D240" i="1"/>
  <c r="D227" i="1"/>
  <c r="D216" i="1"/>
  <c r="D215" i="1" s="1"/>
  <c r="D213" i="1"/>
  <c r="D209" i="1"/>
  <c r="D199" i="1"/>
  <c r="D191" i="1"/>
  <c r="D187" i="1"/>
  <c r="D176" i="1"/>
  <c r="D169" i="1"/>
  <c r="D166" i="1" s="1"/>
  <c r="D163" i="1"/>
  <c r="D161" i="1"/>
  <c r="D159" i="1"/>
  <c r="D157" i="1"/>
  <c r="D146" i="1"/>
  <c r="D140" i="1" s="1"/>
  <c r="D136" i="1"/>
  <c r="D124" i="1"/>
  <c r="D107" i="1"/>
  <c r="D98" i="1"/>
  <c r="D94" i="1"/>
  <c r="D79" i="1"/>
  <c r="D71" i="1"/>
  <c r="D69" i="1"/>
  <c r="D67" i="1"/>
  <c r="D63" i="1"/>
  <c r="D59" i="1"/>
  <c r="D54" i="1"/>
  <c r="D47" i="1"/>
  <c r="D46" i="1" s="1"/>
  <c r="D39" i="1"/>
  <c r="D38" i="1"/>
  <c r="D34" i="1"/>
  <c r="D30" i="1"/>
  <c r="D26" i="1"/>
  <c r="D22" i="1"/>
  <c r="D13" i="1"/>
  <c r="D12" i="1" s="1"/>
  <c r="D9" i="1"/>
  <c r="C281" i="1"/>
  <c r="C279" i="1"/>
  <c r="C272" i="1"/>
  <c r="C243" i="1"/>
  <c r="C240" i="1"/>
  <c r="C227" i="1"/>
  <c r="C216" i="1"/>
  <c r="C215" i="1" s="1"/>
  <c r="C213" i="1"/>
  <c r="C209" i="1"/>
  <c r="C199" i="1"/>
  <c r="C191" i="1"/>
  <c r="C187" i="1"/>
  <c r="C176" i="1"/>
  <c r="C169" i="1"/>
  <c r="C163" i="1"/>
  <c r="C161" i="1"/>
  <c r="C159" i="1"/>
  <c r="C157" i="1"/>
  <c r="C146" i="1"/>
  <c r="C140" i="1" s="1"/>
  <c r="C136" i="1"/>
  <c r="C124" i="1"/>
  <c r="C107" i="1"/>
  <c r="C98" i="1"/>
  <c r="C94" i="1"/>
  <c r="C79" i="1"/>
  <c r="C71" i="1"/>
  <c r="C69" i="1"/>
  <c r="C67" i="1"/>
  <c r="C63" i="1"/>
  <c r="C59" i="1"/>
  <c r="C54" i="1"/>
  <c r="C47" i="1"/>
  <c r="C46" i="1" s="1"/>
  <c r="C39" i="1"/>
  <c r="C38" i="1"/>
  <c r="C34" i="1"/>
  <c r="C30" i="1"/>
  <c r="C26" i="1"/>
  <c r="C22" i="1"/>
  <c r="C13" i="1"/>
  <c r="C12" i="1" s="1"/>
  <c r="C9" i="1"/>
  <c r="E156" i="1" l="1"/>
  <c r="E166" i="1"/>
  <c r="E165" i="1" s="1"/>
  <c r="E271" i="1"/>
  <c r="C21" i="1"/>
  <c r="C8" i="1" s="1"/>
  <c r="D190" i="1"/>
  <c r="D189" i="1" s="1"/>
  <c r="E21" i="1"/>
  <c r="D21" i="1"/>
  <c r="D8" i="1"/>
  <c r="E226" i="1"/>
  <c r="C190" i="1"/>
  <c r="C189" i="1" s="1"/>
  <c r="C271" i="1"/>
  <c r="D57" i="1"/>
  <c r="D53" i="1" s="1"/>
  <c r="D156" i="1"/>
  <c r="D165" i="1"/>
  <c r="D271" i="1"/>
  <c r="E57" i="1"/>
  <c r="E53" i="1" s="1"/>
  <c r="E190" i="1"/>
  <c r="E189" i="1" s="1"/>
  <c r="C156" i="1"/>
  <c r="C166" i="1"/>
  <c r="C165" i="1" s="1"/>
  <c r="C226" i="1"/>
  <c r="D226" i="1"/>
  <c r="E8" i="1"/>
  <c r="C57" i="1"/>
  <c r="E283" i="1" l="1"/>
  <c r="C53" i="1"/>
  <c r="C283" i="1"/>
</calcChain>
</file>

<file path=xl/sharedStrings.xml><?xml version="1.0" encoding="utf-8"?>
<sst xmlns="http://schemas.openxmlformats.org/spreadsheetml/2006/main" count="391" uniqueCount="267">
  <si>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</si>
  <si>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</si>
  <si>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</si>
  <si>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</si>
  <si>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</si>
  <si>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</si>
  <si>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</si>
  <si>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</si>
  <si>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</si>
  <si>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</si>
  <si>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</si>
  <si>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</si>
  <si>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</si>
  <si>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</si>
  <si>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</si>
  <si>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</si>
  <si>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</si>
  <si>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</si>
  <si>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</si>
  <si>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</si>
  <si>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</si>
  <si>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</si>
  <si>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</si>
  <si>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</si>
  <si>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</si>
  <si>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</si>
  <si>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</si>
  <si>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</si>
  <si>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</si>
  <si>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</si>
  <si>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</si>
  <si>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</si>
  <si>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</si>
  <si>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</si>
  <si>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</si>
  <si>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</si>
  <si>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</si>
  <si>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</si>
  <si>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</si>
  <si>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</si>
  <si>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</si>
  <si>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</si>
  <si>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</si>
  <si>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</si>
  <si>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</si>
  <si>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</si>
  <si>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</si>
  <si>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</si>
  <si>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</si>
  <si>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</si>
  <si>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</si>
  <si>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</si>
  <si>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</si>
  <si>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</si>
  <si>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</si>
  <si>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</si>
  <si>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</si>
  <si>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</si>
  <si>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</si>
  <si>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</si>
  <si>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</si>
  <si>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</si>
  <si>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</si>
  <si>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</si>
  <si>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</si>
  <si>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</si>
  <si>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</si>
  <si>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</si>
  <si>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</si>
  <si>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</si>
  <si>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</si>
  <si>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</si>
  <si>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</si>
  <si>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</si>
  <si>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</si>
  <si>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</si>
  <si>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</si>
  <si>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</si>
  <si>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</si>
  <si>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</si>
  <si>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</si>
  <si>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</si>
  <si>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</si>
  <si>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</si>
  <si>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</si>
  <si>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</si>
  <si>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</si>
  <si>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</si>
  <si>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</si>
  <si>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</si>
  <si>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</si>
  <si>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</si>
  <si>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</si>
  <si>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</si>
  <si>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</si>
  <si>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</si>
  <si>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</si>
  <si>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</si>
  <si>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</si>
  <si>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</si>
  <si>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</si>
  <si>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</si>
  <si>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</si>
  <si>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</si>
  <si>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</si>
  <si>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</si>
  <si>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</si>
  <si>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</si>
  <si>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</si>
  <si>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</si>
  <si>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</si>
  <si>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</si>
  <si>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</si>
  <si>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</si>
  <si>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</si>
  <si>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</si>
  <si>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</si>
  <si>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</si>
  <si>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</si>
  <si>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</si>
  <si>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</si>
  <si>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</si>
  <si>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</si>
  <si>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</si>
  <si>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</si>
  <si>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</si>
  <si>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</si>
  <si>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</si>
  <si>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</si>
  <si>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</si>
  <si>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</si>
  <si>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</si>
  <si>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</si>
  <si>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</si>
  <si>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</si>
  <si>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</si>
  <si>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</si>
  <si>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</si>
  <si>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</si>
  <si>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</si>
  <si>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</si>
  <si>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</si>
  <si>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</si>
  <si>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</si>
  <si>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</si>
  <si>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</si>
  <si>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</si>
  <si>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</si>
  <si>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</si>
  <si>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</si>
  <si>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</si>
  <si>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</si>
  <si>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</si>
  <si>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</si>
  <si>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</si>
  <si>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</si>
  <si>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</si>
  <si>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</si>
  <si>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</si>
  <si>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</si>
  <si>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</si>
  <si>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</si>
  <si>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</si>
  <si>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</si>
  <si>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</si>
  <si>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</si>
  <si>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</si>
  <si>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</si>
  <si>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</si>
  <si>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</si>
  <si>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</si>
  <si>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</si>
  <si>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</si>
  <si>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</si>
  <si>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</si>
  <si>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</si>
  <si>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</si>
  <si>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</si>
  <si>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</si>
  <si>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</si>
  <si>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</si>
  <si>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</si>
  <si>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</si>
  <si>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</si>
  <si>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</si>
  <si>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</si>
  <si>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</si>
  <si>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</si>
  <si>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</si>
  <si>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</si>
  <si>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</si>
  <si>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</si>
  <si>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</si>
  <si>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</si>
  <si>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</si>
  <si>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</si>
  <si>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</si>
  <si>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</si>
  <si>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</si>
  <si>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</si>
  <si>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</si>
  <si>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</si>
  <si>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</si>
  <si>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</si>
  <si>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</si>
  <si>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</si>
  <si>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</si>
  <si>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</si>
  <si>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 xml:space="preserve">  </t>
  </si>
  <si>
    <t>Impuesto predial ejidal</t>
  </si>
  <si>
    <t>8.- Fe de hechos de embarcaciones pesqueras menores</t>
  </si>
  <si>
    <t>9.- Constancia de trámite de anuencia municipal</t>
  </si>
  <si>
    <t xml:space="preserve">4.- Elaboración de sesiones de derecho. </t>
  </si>
  <si>
    <t>Programa FORTASEG</t>
  </si>
  <si>
    <t xml:space="preserve">Programa Apartado Urbano (APAUR) </t>
  </si>
  <si>
    <r>
      <t>Contribuciones de Mejoras</t>
    </r>
    <r>
      <rPr>
        <sz val="11"/>
        <color theme="1"/>
        <rFont val="Arial"/>
        <family val="2"/>
      </rPr>
      <t xml:space="preserve"> </t>
    </r>
  </si>
  <si>
    <r>
      <t>Derechos</t>
    </r>
    <r>
      <rPr>
        <sz val="11"/>
        <color theme="1"/>
        <rFont val="Arial"/>
        <family val="2"/>
      </rPr>
      <t xml:space="preserve"> </t>
    </r>
  </si>
  <si>
    <t>7.- Constancia de notario arraigo</t>
  </si>
  <si>
    <t>10.- Certificado de no adeudo de contribuciones municipales</t>
  </si>
  <si>
    <t>Accesorios de Derechos</t>
  </si>
  <si>
    <r>
      <t>Productos</t>
    </r>
    <r>
      <rPr>
        <sz val="11"/>
        <color theme="1"/>
        <rFont val="Arial"/>
        <family val="2"/>
      </rPr>
      <t xml:space="preserve"> </t>
    </r>
  </si>
  <si>
    <r>
      <t>Aprovechamientos</t>
    </r>
    <r>
      <rPr>
        <sz val="11"/>
        <color theme="1"/>
        <rFont val="Arial"/>
        <family val="2"/>
      </rPr>
      <t xml:space="preserve"> </t>
    </r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</si>
  <si>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</si>
  <si>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</si>
  <si>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</si>
  <si>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</si>
  <si>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</si>
  <si>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</si>
  <si>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</si>
  <si>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r>
      <t>Impuestos</t>
    </r>
    <r>
      <rPr>
        <sz val="11"/>
        <color theme="1"/>
        <rFont val="Arial"/>
        <family val="2"/>
      </rPr>
      <t xml:space="preserve"> </t>
    </r>
  </si>
  <si>
    <t>3.- Predial Rústico</t>
  </si>
  <si>
    <t>4.- Recuperación de rezagos rústico</t>
  </si>
  <si>
    <t xml:space="preserve">1.- Exámen para obtención de licencia </t>
  </si>
  <si>
    <t xml:space="preserve">2.- Exámen para manejar para personas mayores de 16 y menores 18 años </t>
  </si>
  <si>
    <t>14.- Permiso o Concesiones Para Aprovechamineto de la Vía Pública.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</si>
  <si>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</si>
  <si>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</si>
  <si>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</si>
  <si>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</si>
  <si>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</si>
  <si>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d) Anuencia comercio Ambulante en playas y Zona Federal Marítimo Terrestre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</si>
  <si>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</si>
  <si>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</si>
  <si>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</si>
  <si>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Productos de Capital</t>
  </si>
  <si>
    <t>1.- Policía</t>
  </si>
  <si>
    <t>2.- Tránsito</t>
  </si>
  <si>
    <t>3- Pleaneación y Control Urbano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</si>
  <si>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</si>
  <si>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</si>
  <si>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</si>
  <si>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</si>
  <si>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</si>
  <si>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Fondo de IEPS a la gasolina y diesel Art. 2° A Fracción II</t>
  </si>
  <si>
    <t>Participación ISR Art. 3-B Ley de Coordinación Fiscal</t>
  </si>
  <si>
    <t>Pensiones y Jubilaciones</t>
  </si>
  <si>
    <r>
      <t>TOTAL PRESUPUESTO</t>
    </r>
    <r>
      <rPr>
        <sz val="11"/>
        <color theme="1"/>
        <rFont val="Arial"/>
        <family val="2"/>
      </rPr>
      <t xml:space="preserve"> </t>
    </r>
  </si>
  <si>
    <t>Fondo de Operación de Obras Sonora SI</t>
  </si>
  <si>
    <t>JULIO</t>
  </si>
  <si>
    <t>AGOSTO</t>
  </si>
  <si>
    <t>SEPTIEMBRE</t>
  </si>
  <si>
    <t>MUNICIPIO DE GUAYMAS SONORA</t>
  </si>
  <si>
    <t>ADMINISTRACION MUNICIPAL 2018-2021</t>
  </si>
  <si>
    <t>INGRESOS MENSUALES POR CONCEPTO DE RECAUDACION MUNICIPAL, PARTICIPACIONES Y APORTACIONES FEDERALES Y ESTATALES</t>
  </si>
  <si>
    <t>DEL 01 DE JULIO AL 30 DE SEPTIEMBRE DE 2020</t>
  </si>
  <si>
    <t>CLAVE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</si>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</sst>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_-;\-&quot;$&quot;* #,##0_-;_-&quot;$&quot;* &quot;-&quot;_-;_-@_-"/>
    <numFmt numFmtId="165" formatCode="_-* #,##0.00_-;\-* #,##0.00_-;_-* &quot;-&quot;??_-;_-@_-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Helvetica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BrowalliaUPC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4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632460</xdr:colOff>
      <xdr:row>3</xdr:row>
      <xdr:rowOff>15240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480060" cy="594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1005840</xdr:colOff>
      <xdr:row>0</xdr:row>
      <xdr:rowOff>99061</xdr:rowOff>
    </xdr:from>
    <xdr:to>
      <xdr:col>4</xdr:col>
      <xdr:colOff>1036319</xdr:colOff>
      <xdr:row>2</xdr:row>
      <xdr:rowOff>60960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840" y="99061"/>
          <a:ext cx="1272539" cy="35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tabSelected="1" topLeftCell="A4" workbookViewId="0">
      <selection activeCell="B11" sqref="B11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21.6" customHeight="1" x14ac:dyDescent="0.4">
      <c r="A1" s="28" t="s">
        <v>261</v>
      </c>
      <c r="B1" s="28"/>
      <c r="C1" s="28"/>
      <c r="D1" s="28"/>
      <c r="E1" s="28"/>
    </row>
    <row r="2" spans="1:5" ht="9" customHeight="1" x14ac:dyDescent="0.4">
      <c r="A2" s="8"/>
      <c r="B2" s="8"/>
      <c r="C2" s="8"/>
      <c r="D2" s="8"/>
      <c r="E2" s="8"/>
    </row>
    <row r="3" spans="1:5" ht="15" customHeight="1" x14ac:dyDescent="0.3">
      <c r="A3" s="29" t="s">
        <v>262</v>
      </c>
      <c r="B3" s="29"/>
      <c r="C3" s="29"/>
      <c r="D3" s="29"/>
      <c r="E3" s="29"/>
    </row>
    <row r="4" spans="1:5" ht="15" customHeight="1" x14ac:dyDescent="0.3">
      <c r="A4" s="31" t="s">
        <v>263</v>
      </c>
      <c r="B4" s="31"/>
      <c r="C4" s="31"/>
      <c r="D4" s="31"/>
      <c r="E4" s="31"/>
    </row>
    <row r="5" spans="1:5" s="5" customFormat="1" ht="21" x14ac:dyDescent="0.3">
      <c r="A5" s="30" t="s">
        <v>264</v>
      </c>
      <c r="B5" s="30"/>
      <c r="C5" s="30"/>
      <c r="D5" s="30"/>
      <c r="E5" s="30"/>
    </row>
    <row r="6" spans="1:5" ht="15" customHeight="1" x14ac:dyDescent="0.3">
      <c r="A6" s="32" t="s">
        <v>265</v>
      </c>
      <c r="B6" s="32" t="s">
        <v>266</v>
      </c>
      <c r="C6" s="33" t="s">
        <v>258</v>
      </c>
      <c r="D6" s="33" t="s">
        <v>259</v>
      </c>
      <c r="E6" s="33" t="s">
        <v>260</v>
      </c>
    </row>
    <row r="7" spans="1:5" ht="15.75" customHeight="1" x14ac:dyDescent="0.3">
      <c r="A7" s="32"/>
      <c r="B7" s="32"/>
      <c r="C7" s="33"/>
      <c r="D7" s="33"/>
      <c r="E7" s="33"/>
    </row>
    <row r="8" spans="1:5" ht="14.4" x14ac:dyDescent="0.3">
      <c r="A8" s="9">
        <v>1000</v>
      </c>
      <c r="B8" s="10" t="s">
        <v>229</v>
      </c>
      <c r="C8" s="11">
        <f t="shared" ref="C8:E8" si="0">+C9+C12+C21+C38</f>
        <v>5072409.7600000007</v>
      </c>
      <c r="D8" s="11">
        <f t="shared" si="0"/>
        <v>7832832.3399999989</v>
      </c>
      <c r="E8" s="11">
        <f t="shared" si="0"/>
        <v>9141408.9800000004</v>
      </c>
    </row>
    <row r="9" spans="1:5" ht="14.4" x14ac:dyDescent="0.3">
      <c r="A9" s="12">
        <v>1100</v>
      </c>
      <c r="B9" s="13" t="s">
        <v>0</v>
      </c>
      <c r="C9" s="14">
        <f t="shared" ref="C9:E9" si="1">+C10+C11</f>
        <v>0</v>
      </c>
      <c r="D9" s="14">
        <f t="shared" si="1"/>
        <v>0</v>
      </c>
      <c r="E9" s="14">
        <f t="shared" si="1"/>
        <v>0</v>
      </c>
    </row>
    <row r="10" spans="1:5" ht="14.4" x14ac:dyDescent="0.3">
      <c r="A10" s="15">
        <v>1102</v>
      </c>
      <c r="B10" s="16" t="s">
        <v>2</v>
      </c>
      <c r="C10" s="17">
        <v>0</v>
      </c>
      <c r="D10" s="17">
        <v>0</v>
      </c>
      <c r="E10" s="17">
        <v>0</v>
      </c>
    </row>
    <row r="11" spans="1:5" ht="14.4" x14ac:dyDescent="0.3">
      <c r="A11" s="15">
        <v>1103</v>
      </c>
      <c r="B11" s="16" t="s">
        <v>3</v>
      </c>
      <c r="C11" s="17">
        <v>0</v>
      </c>
      <c r="D11" s="17">
        <v>0</v>
      </c>
      <c r="E11" s="17">
        <v>0</v>
      </c>
    </row>
    <row r="12" spans="1:5" ht="14.4" x14ac:dyDescent="0.3">
      <c r="A12" s="12">
        <v>1200</v>
      </c>
      <c r="B12" s="13" t="s">
        <v>4</v>
      </c>
      <c r="C12" s="14">
        <f t="shared" ref="C12:E12" si="2">+C13+C18+C19+C20</f>
        <v>4427347.8000000007</v>
      </c>
      <c r="D12" s="14">
        <f t="shared" si="2"/>
        <v>7125387.3299999991</v>
      </c>
      <c r="E12" s="14">
        <f t="shared" si="2"/>
        <v>7945144.1799999997</v>
      </c>
    </row>
    <row r="13" spans="1:5" ht="14.4" x14ac:dyDescent="0.3">
      <c r="A13" s="15">
        <v>1201</v>
      </c>
      <c r="B13" s="16" t="s">
        <v>5</v>
      </c>
      <c r="C13" s="17">
        <f t="shared" ref="C13:E13" si="3">SUM(C14:C17)</f>
        <v>2738008.0000000005</v>
      </c>
      <c r="D13" s="17">
        <f t="shared" si="3"/>
        <v>2460606.81</v>
      </c>
      <c r="E13" s="17">
        <f t="shared" si="3"/>
        <v>1817796.5599999998</v>
      </c>
    </row>
    <row r="14" spans="1:5" ht="14.4" x14ac:dyDescent="0.3">
      <c r="A14" s="15" t="s">
        <v>208</v>
      </c>
      <c r="B14" s="16" t="s">
        <v>6</v>
      </c>
      <c r="C14" s="17">
        <v>1240657.48</v>
      </c>
      <c r="D14" s="17">
        <v>1191672.29</v>
      </c>
      <c r="E14" s="17">
        <v>1101524.94</v>
      </c>
    </row>
    <row r="15" spans="1:5" ht="14.4" x14ac:dyDescent="0.3">
      <c r="A15" s="15" t="s">
        <v>208</v>
      </c>
      <c r="B15" s="16" t="s">
        <v>7</v>
      </c>
      <c r="C15" s="17">
        <v>1254323.6399999999</v>
      </c>
      <c r="D15" s="17">
        <v>1260414.8799999999</v>
      </c>
      <c r="E15" s="17">
        <v>700328.94</v>
      </c>
    </row>
    <row r="16" spans="1:5" ht="14.4" x14ac:dyDescent="0.3">
      <c r="A16" s="15" t="s">
        <v>208</v>
      </c>
      <c r="B16" s="18" t="s">
        <v>230</v>
      </c>
      <c r="C16" s="19">
        <v>229557.2</v>
      </c>
      <c r="D16" s="19">
        <v>2215.1999999999998</v>
      </c>
      <c r="E16" s="19">
        <v>8824.42</v>
      </c>
    </row>
    <row r="17" spans="1:5" ht="14.4" x14ac:dyDescent="0.3">
      <c r="A17" s="15" t="s">
        <v>208</v>
      </c>
      <c r="B17" s="18" t="s">
        <v>231</v>
      </c>
      <c r="C17" s="19">
        <v>13469.68</v>
      </c>
      <c r="D17" s="19">
        <v>6304.44</v>
      </c>
      <c r="E17" s="19">
        <v>7118.26</v>
      </c>
    </row>
    <row r="18" spans="1:5" ht="27.6" x14ac:dyDescent="0.3">
      <c r="A18" s="15">
        <v>1202</v>
      </c>
      <c r="B18" s="16" t="s">
        <v>8</v>
      </c>
      <c r="C18" s="17">
        <v>1667381.39</v>
      </c>
      <c r="D18" s="17">
        <v>4136093.38</v>
      </c>
      <c r="E18" s="17">
        <v>4399795.3600000003</v>
      </c>
    </row>
    <row r="19" spans="1:5" ht="14.4" x14ac:dyDescent="0.3">
      <c r="A19" s="15">
        <v>1203</v>
      </c>
      <c r="B19" s="16" t="s">
        <v>9</v>
      </c>
      <c r="C19" s="17">
        <v>0</v>
      </c>
      <c r="D19" s="17">
        <v>0</v>
      </c>
      <c r="E19" s="17">
        <v>0</v>
      </c>
    </row>
    <row r="20" spans="1:5" ht="14.4" x14ac:dyDescent="0.3">
      <c r="A20" s="15">
        <v>1204</v>
      </c>
      <c r="B20" s="16" t="s">
        <v>209</v>
      </c>
      <c r="C20" s="17">
        <v>21958.41</v>
      </c>
      <c r="D20" s="17">
        <v>528687.14</v>
      </c>
      <c r="E20" s="17">
        <v>1727552.26</v>
      </c>
    </row>
    <row r="21" spans="1:5" ht="14.4" x14ac:dyDescent="0.3">
      <c r="A21" s="12">
        <v>1700</v>
      </c>
      <c r="B21" s="13" t="s">
        <v>10</v>
      </c>
      <c r="C21" s="14">
        <f t="shared" ref="C21:E21" si="4">+C22+C26+C30+C34</f>
        <v>343353.63</v>
      </c>
      <c r="D21" s="14">
        <f t="shared" si="4"/>
        <v>342205.2</v>
      </c>
      <c r="E21" s="14">
        <f t="shared" si="4"/>
        <v>649567.07999999996</v>
      </c>
    </row>
    <row r="22" spans="1:5" ht="14.4" x14ac:dyDescent="0.3">
      <c r="A22" s="15">
        <v>1701</v>
      </c>
      <c r="B22" s="16" t="s">
        <v>11</v>
      </c>
      <c r="C22" s="17">
        <f t="shared" ref="C22:E22" si="5">SUM(C23:C25)</f>
        <v>65471.13</v>
      </c>
      <c r="D22" s="17">
        <f t="shared" si="5"/>
        <v>44210.17</v>
      </c>
      <c r="E22" s="17">
        <f t="shared" si="5"/>
        <v>493410.45999999996</v>
      </c>
    </row>
    <row r="23" spans="1:5" ht="14.4" x14ac:dyDescent="0.3">
      <c r="A23" s="15" t="s">
        <v>208</v>
      </c>
      <c r="B23" s="16" t="s">
        <v>12</v>
      </c>
      <c r="C23" s="17">
        <v>0</v>
      </c>
      <c r="D23" s="17">
        <v>0</v>
      </c>
      <c r="E23" s="17">
        <v>0</v>
      </c>
    </row>
    <row r="24" spans="1:5" ht="14.4" x14ac:dyDescent="0.3">
      <c r="A24" s="15" t="s">
        <v>208</v>
      </c>
      <c r="B24" s="16" t="s">
        <v>13</v>
      </c>
      <c r="C24" s="17">
        <v>733</v>
      </c>
      <c r="D24" s="17">
        <v>0</v>
      </c>
      <c r="E24" s="17">
        <v>404509.73</v>
      </c>
    </row>
    <row r="25" spans="1:5" ht="14.4" x14ac:dyDescent="0.3">
      <c r="A25" s="15" t="s">
        <v>208</v>
      </c>
      <c r="B25" s="16" t="s">
        <v>14</v>
      </c>
      <c r="C25" s="17">
        <v>64738.13</v>
      </c>
      <c r="D25" s="17">
        <v>44210.17</v>
      </c>
      <c r="E25" s="17">
        <v>88900.73</v>
      </c>
    </row>
    <row r="26" spans="1:5" ht="14.4" x14ac:dyDescent="0.3">
      <c r="A26" s="15">
        <v>1702</v>
      </c>
      <c r="B26" s="16" t="s">
        <v>15</v>
      </c>
      <c r="C26" s="17">
        <f t="shared" ref="C26:E26" si="6">SUM(C27:C29)</f>
        <v>0</v>
      </c>
      <c r="D26" s="17">
        <f t="shared" si="6"/>
        <v>0</v>
      </c>
      <c r="E26" s="17">
        <f t="shared" si="6"/>
        <v>0</v>
      </c>
    </row>
    <row r="27" spans="1:5" ht="14.4" x14ac:dyDescent="0.3">
      <c r="A27" s="15" t="s">
        <v>208</v>
      </c>
      <c r="B27" s="16" t="s">
        <v>12</v>
      </c>
      <c r="C27" s="17">
        <v>0</v>
      </c>
      <c r="D27" s="17">
        <v>0</v>
      </c>
      <c r="E27" s="17">
        <v>0</v>
      </c>
    </row>
    <row r="28" spans="1:5" ht="14.4" x14ac:dyDescent="0.3">
      <c r="A28" s="15" t="s">
        <v>208</v>
      </c>
      <c r="B28" s="16" t="s">
        <v>13</v>
      </c>
      <c r="C28" s="17">
        <v>0</v>
      </c>
      <c r="D28" s="17">
        <v>0</v>
      </c>
      <c r="E28" s="17">
        <v>0</v>
      </c>
    </row>
    <row r="29" spans="1:5" ht="14.4" x14ac:dyDescent="0.3">
      <c r="A29" s="15" t="s">
        <v>208</v>
      </c>
      <c r="B29" s="16" t="s">
        <v>16</v>
      </c>
      <c r="C29" s="17">
        <v>0</v>
      </c>
      <c r="D29" s="17">
        <v>0</v>
      </c>
      <c r="E29" s="17">
        <v>0</v>
      </c>
    </row>
    <row r="30" spans="1:5" ht="14.4" x14ac:dyDescent="0.3">
      <c r="A30" s="15">
        <v>1703</v>
      </c>
      <c r="B30" s="16" t="s">
        <v>17</v>
      </c>
      <c r="C30" s="17">
        <f t="shared" ref="C30:E30" si="7">SUM(C31:C33)</f>
        <v>0</v>
      </c>
      <c r="D30" s="17">
        <f t="shared" si="7"/>
        <v>107.82</v>
      </c>
      <c r="E30" s="17">
        <f t="shared" si="7"/>
        <v>0</v>
      </c>
    </row>
    <row r="31" spans="1:5" ht="14.4" x14ac:dyDescent="0.3">
      <c r="A31" s="15" t="s">
        <v>208</v>
      </c>
      <c r="B31" s="16" t="s">
        <v>12</v>
      </c>
      <c r="C31" s="17">
        <v>0</v>
      </c>
      <c r="D31" s="17">
        <v>0</v>
      </c>
      <c r="E31" s="17">
        <v>0</v>
      </c>
    </row>
    <row r="32" spans="1:5" ht="14.4" x14ac:dyDescent="0.3">
      <c r="A32" s="15" t="s">
        <v>208</v>
      </c>
      <c r="B32" s="16" t="s">
        <v>13</v>
      </c>
      <c r="C32" s="17">
        <v>0</v>
      </c>
      <c r="D32" s="17">
        <v>107.82</v>
      </c>
      <c r="E32" s="17">
        <v>0</v>
      </c>
    </row>
    <row r="33" spans="1:5" ht="14.4" x14ac:dyDescent="0.3">
      <c r="A33" s="15" t="s">
        <v>208</v>
      </c>
      <c r="B33" s="16" t="s">
        <v>18</v>
      </c>
      <c r="C33" s="17">
        <v>0</v>
      </c>
      <c r="D33" s="17">
        <v>0</v>
      </c>
      <c r="E33" s="17">
        <v>0</v>
      </c>
    </row>
    <row r="34" spans="1:5" ht="14.4" x14ac:dyDescent="0.3">
      <c r="A34" s="15">
        <v>1704</v>
      </c>
      <c r="B34" s="16" t="s">
        <v>19</v>
      </c>
      <c r="C34" s="17">
        <f t="shared" ref="C34:E34" si="8">SUM(C35:C37)</f>
        <v>277882.5</v>
      </c>
      <c r="D34" s="17">
        <f t="shared" si="8"/>
        <v>297887.21000000002</v>
      </c>
      <c r="E34" s="17">
        <f t="shared" si="8"/>
        <v>156156.62</v>
      </c>
    </row>
    <row r="35" spans="1:5" ht="14.4" x14ac:dyDescent="0.3">
      <c r="A35" s="15" t="s">
        <v>208</v>
      </c>
      <c r="B35" s="16" t="s">
        <v>12</v>
      </c>
      <c r="C35" s="17">
        <v>0</v>
      </c>
      <c r="D35" s="17">
        <v>0</v>
      </c>
      <c r="E35" s="17">
        <v>0</v>
      </c>
    </row>
    <row r="36" spans="1:5" ht="14.4" x14ac:dyDescent="0.3">
      <c r="A36" s="15" t="s">
        <v>208</v>
      </c>
      <c r="B36" s="16" t="s">
        <v>13</v>
      </c>
      <c r="C36" s="17">
        <v>277882.5</v>
      </c>
      <c r="D36" s="17">
        <v>297887.21000000002</v>
      </c>
      <c r="E36" s="17">
        <v>156156.62</v>
      </c>
    </row>
    <row r="37" spans="1:5" ht="14.4" x14ac:dyDescent="0.3">
      <c r="A37" s="15" t="s">
        <v>208</v>
      </c>
      <c r="B37" s="16" t="s">
        <v>20</v>
      </c>
      <c r="C37" s="17">
        <v>0</v>
      </c>
      <c r="D37" s="17">
        <v>0</v>
      </c>
      <c r="E37" s="17">
        <v>0</v>
      </c>
    </row>
    <row r="38" spans="1:5" ht="14.4" x14ac:dyDescent="0.3">
      <c r="A38" s="12">
        <v>1800</v>
      </c>
      <c r="B38" s="13" t="s">
        <v>21</v>
      </c>
      <c r="C38" s="14">
        <f t="shared" ref="C38:E38" si="9">SUM(C40:C45)</f>
        <v>301708.33</v>
      </c>
      <c r="D38" s="14">
        <f t="shared" si="9"/>
        <v>365239.81</v>
      </c>
      <c r="E38" s="14">
        <f t="shared" si="9"/>
        <v>546697.72</v>
      </c>
    </row>
    <row r="39" spans="1:5" ht="14.4" x14ac:dyDescent="0.3">
      <c r="A39" s="15">
        <v>1801</v>
      </c>
      <c r="B39" s="16" t="s">
        <v>22</v>
      </c>
      <c r="C39" s="17">
        <f t="shared" ref="C39:E39" si="10">SUM(C40:C45)</f>
        <v>301708.33</v>
      </c>
      <c r="D39" s="17">
        <f t="shared" si="10"/>
        <v>365239.81</v>
      </c>
      <c r="E39" s="17">
        <f t="shared" si="10"/>
        <v>546697.72</v>
      </c>
    </row>
    <row r="40" spans="1:5" ht="14.4" x14ac:dyDescent="0.3">
      <c r="A40" s="15" t="s">
        <v>208</v>
      </c>
      <c r="B40" s="16" t="s">
        <v>23</v>
      </c>
      <c r="C40" s="17">
        <v>60171.56</v>
      </c>
      <c r="D40" s="17">
        <v>72827.960000000006</v>
      </c>
      <c r="E40" s="17">
        <v>109284.93</v>
      </c>
    </row>
    <row r="41" spans="1:5" ht="14.4" x14ac:dyDescent="0.3">
      <c r="A41" s="15" t="s">
        <v>208</v>
      </c>
      <c r="B41" s="16" t="s">
        <v>24</v>
      </c>
      <c r="C41" s="17">
        <v>60171.56</v>
      </c>
      <c r="D41" s="17">
        <v>72827.960000000006</v>
      </c>
      <c r="E41" s="17">
        <v>109284.93</v>
      </c>
    </row>
    <row r="42" spans="1:5" ht="27.6" x14ac:dyDescent="0.3">
      <c r="A42" s="15" t="s">
        <v>208</v>
      </c>
      <c r="B42" s="16" t="s">
        <v>25</v>
      </c>
      <c r="C42" s="17">
        <v>90470.61</v>
      </c>
      <c r="D42" s="17">
        <v>109524.99</v>
      </c>
      <c r="E42" s="17">
        <v>164558.79999999999</v>
      </c>
    </row>
    <row r="43" spans="1:5" ht="14.4" x14ac:dyDescent="0.3">
      <c r="A43" s="15" t="s">
        <v>208</v>
      </c>
      <c r="B43" s="16" t="s">
        <v>26</v>
      </c>
      <c r="C43" s="17">
        <v>30298.2</v>
      </c>
      <c r="D43" s="17">
        <v>36686.300000000003</v>
      </c>
      <c r="E43" s="17">
        <v>54523.02</v>
      </c>
    </row>
    <row r="44" spans="1:5" ht="14.4" x14ac:dyDescent="0.3">
      <c r="A44" s="15" t="s">
        <v>208</v>
      </c>
      <c r="B44" s="16" t="s">
        <v>27</v>
      </c>
      <c r="C44" s="17">
        <v>30298.2</v>
      </c>
      <c r="D44" s="17">
        <v>36686.300000000003</v>
      </c>
      <c r="E44" s="17">
        <v>54523.02</v>
      </c>
    </row>
    <row r="45" spans="1:5" ht="27.6" x14ac:dyDescent="0.3">
      <c r="A45" s="15" t="s">
        <v>208</v>
      </c>
      <c r="B45" s="16" t="s">
        <v>28</v>
      </c>
      <c r="C45" s="17">
        <v>30298.2</v>
      </c>
      <c r="D45" s="17">
        <v>36686.300000000003</v>
      </c>
      <c r="E45" s="17">
        <v>54523.02</v>
      </c>
    </row>
    <row r="46" spans="1:5" ht="14.4" x14ac:dyDescent="0.3">
      <c r="A46" s="9">
        <v>3000</v>
      </c>
      <c r="B46" s="10" t="s">
        <v>215</v>
      </c>
      <c r="C46" s="14">
        <f t="shared" ref="C46:E46" si="11">+C47</f>
        <v>0</v>
      </c>
      <c r="D46" s="14">
        <f t="shared" si="11"/>
        <v>0</v>
      </c>
      <c r="E46" s="14">
        <f t="shared" si="11"/>
        <v>0</v>
      </c>
    </row>
    <row r="47" spans="1:5" ht="14.4" x14ac:dyDescent="0.3">
      <c r="A47" s="12">
        <v>3100</v>
      </c>
      <c r="B47" s="13" t="s">
        <v>29</v>
      </c>
      <c r="C47" s="14">
        <f t="shared" ref="C47:E47" si="12">+C48+C49+C50+C51+C52</f>
        <v>0</v>
      </c>
      <c r="D47" s="14">
        <f t="shared" si="12"/>
        <v>0</v>
      </c>
      <c r="E47" s="14">
        <f t="shared" si="12"/>
        <v>0</v>
      </c>
    </row>
    <row r="48" spans="1:5" ht="14.4" x14ac:dyDescent="0.3">
      <c r="A48" s="15">
        <v>3101</v>
      </c>
      <c r="B48" s="16" t="s">
        <v>30</v>
      </c>
      <c r="C48" s="17">
        <v>0</v>
      </c>
      <c r="D48" s="17">
        <v>0</v>
      </c>
      <c r="E48" s="17">
        <v>0</v>
      </c>
    </row>
    <row r="49" spans="1:5" ht="14.4" x14ac:dyDescent="0.3">
      <c r="A49" s="15">
        <v>3102</v>
      </c>
      <c r="B49" s="16" t="s">
        <v>31</v>
      </c>
      <c r="C49" s="17">
        <v>0</v>
      </c>
      <c r="D49" s="17">
        <v>0</v>
      </c>
      <c r="E49" s="17">
        <v>0</v>
      </c>
    </row>
    <row r="50" spans="1:5" ht="14.4" x14ac:dyDescent="0.3">
      <c r="A50" s="15">
        <v>3103</v>
      </c>
      <c r="B50" s="16" t="s">
        <v>32</v>
      </c>
      <c r="C50" s="17">
        <v>0</v>
      </c>
      <c r="D50" s="17">
        <v>0</v>
      </c>
      <c r="E50" s="17">
        <v>0</v>
      </c>
    </row>
    <row r="51" spans="1:5" s="6" customFormat="1" ht="14.4" x14ac:dyDescent="0.3">
      <c r="A51" s="15">
        <v>3107</v>
      </c>
      <c r="B51" s="16" t="s">
        <v>33</v>
      </c>
      <c r="C51" s="17">
        <v>0</v>
      </c>
      <c r="D51" s="17">
        <v>0</v>
      </c>
      <c r="E51" s="17">
        <v>0</v>
      </c>
    </row>
    <row r="52" spans="1:5" s="7" customFormat="1" ht="14.4" x14ac:dyDescent="0.3">
      <c r="A52" s="15">
        <v>3109</v>
      </c>
      <c r="B52" s="16" t="s">
        <v>34</v>
      </c>
      <c r="C52" s="17">
        <v>0</v>
      </c>
      <c r="D52" s="17">
        <v>0</v>
      </c>
      <c r="E52" s="17">
        <v>0</v>
      </c>
    </row>
    <row r="53" spans="1:5" ht="14.4" x14ac:dyDescent="0.3">
      <c r="A53" s="9">
        <v>4000</v>
      </c>
      <c r="B53" s="10" t="s">
        <v>216</v>
      </c>
      <c r="C53" s="11">
        <f t="shared" ref="C53:E53" si="13">C54+C57+C156</f>
        <v>2416795.15</v>
      </c>
      <c r="D53" s="11">
        <f t="shared" si="13"/>
        <v>2556796.27</v>
      </c>
      <c r="E53" s="11">
        <f t="shared" si="13"/>
        <v>2980450.0500000003</v>
      </c>
    </row>
    <row r="54" spans="1:5" ht="27.6" x14ac:dyDescent="0.3">
      <c r="A54" s="12">
        <v>4100</v>
      </c>
      <c r="B54" s="13" t="s">
        <v>35</v>
      </c>
      <c r="C54" s="14">
        <f t="shared" ref="C54:E54" si="14">SUM(C55:C56)</f>
        <v>0</v>
      </c>
      <c r="D54" s="14">
        <f t="shared" si="14"/>
        <v>0</v>
      </c>
      <c r="E54" s="14">
        <f t="shared" si="14"/>
        <v>0</v>
      </c>
    </row>
    <row r="55" spans="1:5" s="6" customFormat="1" ht="14.4" x14ac:dyDescent="0.3">
      <c r="A55" s="15">
        <v>4101</v>
      </c>
      <c r="B55" s="16" t="s">
        <v>36</v>
      </c>
      <c r="C55" s="17">
        <v>0</v>
      </c>
      <c r="D55" s="17">
        <v>0</v>
      </c>
      <c r="E55" s="17">
        <v>0</v>
      </c>
    </row>
    <row r="56" spans="1:5" ht="14.4" x14ac:dyDescent="0.3">
      <c r="A56" s="15">
        <v>4102</v>
      </c>
      <c r="B56" s="16" t="s">
        <v>37</v>
      </c>
      <c r="C56" s="17">
        <v>0</v>
      </c>
      <c r="D56" s="17">
        <v>0</v>
      </c>
      <c r="E56" s="17">
        <v>0</v>
      </c>
    </row>
    <row r="57" spans="1:5" ht="14.4" x14ac:dyDescent="0.3">
      <c r="A57" s="12">
        <v>4300</v>
      </c>
      <c r="B57" s="13" t="s">
        <v>38</v>
      </c>
      <c r="C57" s="14">
        <f t="shared" ref="C57:E57" si="15">+C58+C59+C63+C67+C69+C71+C79+C94+C98+C107+C124+C134+C135+C136+C140</f>
        <v>2416795.15</v>
      </c>
      <c r="D57" s="14">
        <f t="shared" si="15"/>
        <v>2556796.27</v>
      </c>
      <c r="E57" s="14">
        <f t="shared" si="15"/>
        <v>2978104.5100000002</v>
      </c>
    </row>
    <row r="58" spans="1:5" ht="14.4" x14ac:dyDescent="0.3">
      <c r="A58" s="15">
        <v>4301</v>
      </c>
      <c r="B58" s="16" t="s">
        <v>39</v>
      </c>
      <c r="C58" s="17">
        <v>1684305.41</v>
      </c>
      <c r="D58" s="17">
        <v>1707413.04</v>
      </c>
      <c r="E58" s="17">
        <v>1637062.11</v>
      </c>
    </row>
    <row r="59" spans="1:5" ht="14.4" x14ac:dyDescent="0.3">
      <c r="A59" s="15">
        <v>4303</v>
      </c>
      <c r="B59" s="16" t="s">
        <v>40</v>
      </c>
      <c r="C59" s="17">
        <f t="shared" ref="C59:E59" si="16">+C60+C61+C62</f>
        <v>706.56</v>
      </c>
      <c r="D59" s="17">
        <f t="shared" si="16"/>
        <v>7806.7</v>
      </c>
      <c r="E59" s="17">
        <f t="shared" si="16"/>
        <v>347.52</v>
      </c>
    </row>
    <row r="60" spans="1:5" ht="14.4" x14ac:dyDescent="0.3">
      <c r="A60" s="15" t="s">
        <v>208</v>
      </c>
      <c r="B60" s="16" t="s">
        <v>41</v>
      </c>
      <c r="C60" s="17">
        <v>706.56</v>
      </c>
      <c r="D60" s="17">
        <v>7806.7</v>
      </c>
      <c r="E60" s="17">
        <v>347.52</v>
      </c>
    </row>
    <row r="61" spans="1:5" ht="14.4" x14ac:dyDescent="0.3">
      <c r="A61" s="15" t="s">
        <v>208</v>
      </c>
      <c r="B61" s="16" t="s">
        <v>42</v>
      </c>
      <c r="C61" s="17">
        <v>0</v>
      </c>
      <c r="D61" s="17">
        <v>0</v>
      </c>
      <c r="E61" s="17">
        <v>0</v>
      </c>
    </row>
    <row r="62" spans="1:5" ht="14.4" x14ac:dyDescent="0.3">
      <c r="A62" s="15" t="s">
        <v>208</v>
      </c>
      <c r="B62" s="16" t="s">
        <v>43</v>
      </c>
      <c r="C62" s="17">
        <v>0</v>
      </c>
      <c r="D62" s="17">
        <v>0</v>
      </c>
      <c r="E62" s="17">
        <v>0</v>
      </c>
    </row>
    <row r="63" spans="1:5" ht="14.4" x14ac:dyDescent="0.3">
      <c r="A63" s="15">
        <v>4304</v>
      </c>
      <c r="B63" s="16" t="s">
        <v>44</v>
      </c>
      <c r="C63" s="17">
        <f t="shared" ref="C63:E63" si="17">+C64+C65+C66</f>
        <v>196540.27000000002</v>
      </c>
      <c r="D63" s="17">
        <f t="shared" si="17"/>
        <v>119779.74</v>
      </c>
      <c r="E63" s="17">
        <f t="shared" si="17"/>
        <v>127402.26000000001</v>
      </c>
    </row>
    <row r="64" spans="1:5" ht="27.6" x14ac:dyDescent="0.3">
      <c r="A64" s="15" t="s">
        <v>208</v>
      </c>
      <c r="B64" s="16" t="s">
        <v>45</v>
      </c>
      <c r="C64" s="17">
        <v>90015.94</v>
      </c>
      <c r="D64" s="17">
        <v>55912.91</v>
      </c>
      <c r="E64" s="17">
        <v>53432.1</v>
      </c>
    </row>
    <row r="65" spans="1:5" ht="27.6" x14ac:dyDescent="0.3">
      <c r="A65" s="15" t="s">
        <v>208</v>
      </c>
      <c r="B65" s="16" t="s">
        <v>46</v>
      </c>
      <c r="C65" s="17">
        <v>0</v>
      </c>
      <c r="D65" s="17">
        <v>0</v>
      </c>
      <c r="E65" s="17">
        <v>0</v>
      </c>
    </row>
    <row r="66" spans="1:5" ht="14.4" x14ac:dyDescent="0.3">
      <c r="A66" s="15" t="s">
        <v>208</v>
      </c>
      <c r="B66" s="16" t="s">
        <v>47</v>
      </c>
      <c r="C66" s="17">
        <v>106524.33</v>
      </c>
      <c r="D66" s="17">
        <v>63866.83</v>
      </c>
      <c r="E66" s="17">
        <v>73970.16</v>
      </c>
    </row>
    <row r="67" spans="1:5" ht="14.4" x14ac:dyDescent="0.3">
      <c r="A67" s="15">
        <v>4306</v>
      </c>
      <c r="B67" s="16" t="s">
        <v>48</v>
      </c>
      <c r="C67" s="17">
        <f t="shared" ref="C67:E67" si="18">C68</f>
        <v>0</v>
      </c>
      <c r="D67" s="17">
        <f t="shared" si="18"/>
        <v>0</v>
      </c>
      <c r="E67" s="17">
        <f t="shared" si="18"/>
        <v>19400</v>
      </c>
    </row>
    <row r="68" spans="1:5" ht="27.6" x14ac:dyDescent="0.3">
      <c r="A68" s="15" t="s">
        <v>208</v>
      </c>
      <c r="B68" s="16" t="s">
        <v>49</v>
      </c>
      <c r="C68" s="17">
        <v>0</v>
      </c>
      <c r="D68" s="17">
        <v>0</v>
      </c>
      <c r="E68" s="17">
        <v>19400</v>
      </c>
    </row>
    <row r="69" spans="1:5" ht="14.4" x14ac:dyDescent="0.3">
      <c r="A69" s="15">
        <v>4307</v>
      </c>
      <c r="B69" s="16" t="s">
        <v>50</v>
      </c>
      <c r="C69" s="17">
        <f t="shared" ref="C69:E69" si="19">+C70</f>
        <v>0</v>
      </c>
      <c r="D69" s="17">
        <f t="shared" si="19"/>
        <v>0</v>
      </c>
      <c r="E69" s="17">
        <f t="shared" si="19"/>
        <v>0</v>
      </c>
    </row>
    <row r="70" spans="1:5" ht="14.4" x14ac:dyDescent="0.3">
      <c r="A70" s="15" t="s">
        <v>208</v>
      </c>
      <c r="B70" s="16" t="s">
        <v>51</v>
      </c>
      <c r="C70" s="17">
        <v>0</v>
      </c>
      <c r="D70" s="17">
        <v>0</v>
      </c>
      <c r="E70" s="17">
        <v>0</v>
      </c>
    </row>
    <row r="71" spans="1:5" ht="14.4" x14ac:dyDescent="0.3">
      <c r="A71" s="15">
        <v>4308</v>
      </c>
      <c r="B71" s="16" t="s">
        <v>52</v>
      </c>
      <c r="C71" s="17">
        <f t="shared" ref="C71:E71" si="20">+C72+C73+C74+C75+C76+C77+C78</f>
        <v>1219.79</v>
      </c>
      <c r="D71" s="17">
        <f t="shared" si="20"/>
        <v>24505.58</v>
      </c>
      <c r="E71" s="17">
        <f t="shared" si="20"/>
        <v>16346.16</v>
      </c>
    </row>
    <row r="72" spans="1:5" ht="14.4" x14ac:dyDescent="0.3">
      <c r="A72" s="15" t="s">
        <v>208</v>
      </c>
      <c r="B72" s="16" t="s">
        <v>232</v>
      </c>
      <c r="C72" s="17">
        <v>0</v>
      </c>
      <c r="D72" s="17">
        <v>0</v>
      </c>
      <c r="E72" s="17">
        <v>0</v>
      </c>
    </row>
    <row r="73" spans="1:5" ht="27.6" x14ac:dyDescent="0.3">
      <c r="A73" s="15" t="s">
        <v>208</v>
      </c>
      <c r="B73" s="16" t="s">
        <v>233</v>
      </c>
      <c r="C73" s="17">
        <v>0</v>
      </c>
      <c r="D73" s="17">
        <v>0</v>
      </c>
      <c r="E73" s="17">
        <v>0</v>
      </c>
    </row>
    <row r="74" spans="1:5" ht="14.4" x14ac:dyDescent="0.3">
      <c r="A74" s="15" t="s">
        <v>208</v>
      </c>
      <c r="B74" s="16" t="s">
        <v>53</v>
      </c>
      <c r="C74" s="17">
        <v>0</v>
      </c>
      <c r="D74" s="17">
        <v>0</v>
      </c>
      <c r="E74" s="17">
        <v>0</v>
      </c>
    </row>
    <row r="75" spans="1:5" ht="14.4" x14ac:dyDescent="0.3">
      <c r="A75" s="15" t="s">
        <v>208</v>
      </c>
      <c r="B75" s="16" t="s">
        <v>54</v>
      </c>
      <c r="C75" s="17">
        <v>0</v>
      </c>
      <c r="D75" s="17">
        <v>0</v>
      </c>
      <c r="E75" s="17">
        <v>6685.64</v>
      </c>
    </row>
    <row r="76" spans="1:5" ht="27.6" x14ac:dyDescent="0.3">
      <c r="A76" s="15" t="s">
        <v>208</v>
      </c>
      <c r="B76" s="16" t="s">
        <v>55</v>
      </c>
      <c r="C76" s="17">
        <v>1219.79</v>
      </c>
      <c r="D76" s="17">
        <v>24505.58</v>
      </c>
      <c r="E76" s="17">
        <v>9660.52</v>
      </c>
    </row>
    <row r="77" spans="1:5" ht="14.4" x14ac:dyDescent="0.3">
      <c r="A77" s="15" t="s">
        <v>208</v>
      </c>
      <c r="B77" s="16" t="s">
        <v>56</v>
      </c>
      <c r="C77" s="17">
        <v>0</v>
      </c>
      <c r="D77" s="17">
        <v>0</v>
      </c>
      <c r="E77" s="17">
        <v>0</v>
      </c>
    </row>
    <row r="78" spans="1:5" ht="27.6" x14ac:dyDescent="0.3">
      <c r="A78" s="15" t="s">
        <v>208</v>
      </c>
      <c r="B78" s="16" t="s">
        <v>57</v>
      </c>
      <c r="C78" s="17">
        <v>0</v>
      </c>
      <c r="D78" s="17">
        <v>0</v>
      </c>
      <c r="E78" s="17">
        <v>0</v>
      </c>
    </row>
    <row r="79" spans="1:5" ht="14.4" x14ac:dyDescent="0.3">
      <c r="A79" s="15">
        <v>4310</v>
      </c>
      <c r="B79" s="16" t="s">
        <v>58</v>
      </c>
      <c r="C79" s="17">
        <f t="shared" ref="C79:E79" si="21">SUM(C80:C93)</f>
        <v>357710.16000000003</v>
      </c>
      <c r="D79" s="17">
        <f t="shared" si="21"/>
        <v>522096.42000000004</v>
      </c>
      <c r="E79" s="17">
        <f t="shared" si="21"/>
        <v>648940.4800000001</v>
      </c>
    </row>
    <row r="80" spans="1:5" ht="27.6" x14ac:dyDescent="0.3">
      <c r="A80" s="15" t="s">
        <v>208</v>
      </c>
      <c r="B80" s="16" t="s">
        <v>59</v>
      </c>
      <c r="C80" s="17">
        <v>195777.59</v>
      </c>
      <c r="D80" s="17">
        <v>276242.69</v>
      </c>
      <c r="E80" s="17">
        <v>313516.02</v>
      </c>
    </row>
    <row r="81" spans="1:5" ht="14.4" x14ac:dyDescent="0.3">
      <c r="A81" s="15" t="s">
        <v>208</v>
      </c>
      <c r="B81" s="16" t="s">
        <v>60</v>
      </c>
      <c r="C81" s="17">
        <v>32040.83</v>
      </c>
      <c r="D81" s="17">
        <v>62510.73</v>
      </c>
      <c r="E81" s="17">
        <v>15251.4</v>
      </c>
    </row>
    <row r="82" spans="1:5" ht="27.6" x14ac:dyDescent="0.3">
      <c r="A82" s="15" t="s">
        <v>208</v>
      </c>
      <c r="B82" s="16" t="s">
        <v>61</v>
      </c>
      <c r="C82" s="17">
        <v>0</v>
      </c>
      <c r="D82" s="17">
        <v>0</v>
      </c>
      <c r="E82" s="17">
        <v>0</v>
      </c>
    </row>
    <row r="83" spans="1:5" ht="41.4" x14ac:dyDescent="0.3">
      <c r="A83" s="15" t="s">
        <v>208</v>
      </c>
      <c r="B83" s="16" t="s">
        <v>62</v>
      </c>
      <c r="C83" s="17">
        <v>0</v>
      </c>
      <c r="D83" s="17">
        <v>0</v>
      </c>
      <c r="E83" s="17">
        <v>0</v>
      </c>
    </row>
    <row r="84" spans="1:5" ht="27.6" x14ac:dyDescent="0.3">
      <c r="A84" s="15" t="s">
        <v>208</v>
      </c>
      <c r="B84" s="16" t="s">
        <v>63</v>
      </c>
      <c r="C84" s="17">
        <v>0</v>
      </c>
      <c r="D84" s="17">
        <v>0</v>
      </c>
      <c r="E84" s="17">
        <v>0</v>
      </c>
    </row>
    <row r="85" spans="1:5" ht="14.4" x14ac:dyDescent="0.3">
      <c r="A85" s="15" t="s">
        <v>208</v>
      </c>
      <c r="B85" s="16" t="s">
        <v>64</v>
      </c>
      <c r="C85" s="17">
        <v>31588.73</v>
      </c>
      <c r="D85" s="17">
        <v>10997.77</v>
      </c>
      <c r="E85" s="17">
        <v>25946.07</v>
      </c>
    </row>
    <row r="86" spans="1:5" ht="27.6" x14ac:dyDescent="0.3">
      <c r="A86" s="15" t="s">
        <v>208</v>
      </c>
      <c r="B86" s="16" t="s">
        <v>65</v>
      </c>
      <c r="C86" s="17">
        <v>23975.29</v>
      </c>
      <c r="D86" s="17">
        <v>54904.38</v>
      </c>
      <c r="E86" s="17">
        <v>151858.23999999999</v>
      </c>
    </row>
    <row r="87" spans="1:5" ht="14.4" x14ac:dyDescent="0.3">
      <c r="A87" s="15" t="s">
        <v>208</v>
      </c>
      <c r="B87" s="16" t="s">
        <v>66</v>
      </c>
      <c r="C87" s="17">
        <v>0</v>
      </c>
      <c r="D87" s="17">
        <v>0</v>
      </c>
      <c r="E87" s="17">
        <v>0</v>
      </c>
    </row>
    <row r="88" spans="1:5" ht="14.4" x14ac:dyDescent="0.3">
      <c r="A88" s="15" t="s">
        <v>208</v>
      </c>
      <c r="B88" s="16" t="s">
        <v>67</v>
      </c>
      <c r="C88" s="17">
        <v>0</v>
      </c>
      <c r="D88" s="17">
        <v>0</v>
      </c>
      <c r="E88" s="17">
        <v>3390</v>
      </c>
    </row>
    <row r="89" spans="1:5" ht="27.6" x14ac:dyDescent="0.3">
      <c r="A89" s="15" t="s">
        <v>208</v>
      </c>
      <c r="B89" s="16" t="s">
        <v>68</v>
      </c>
      <c r="C89" s="17">
        <v>26019.33</v>
      </c>
      <c r="D89" s="17">
        <v>8687.33</v>
      </c>
      <c r="E89" s="17">
        <v>17811.349999999999</v>
      </c>
    </row>
    <row r="90" spans="1:5" ht="41.4" x14ac:dyDescent="0.3">
      <c r="A90" s="15" t="s">
        <v>208</v>
      </c>
      <c r="B90" s="16" t="s">
        <v>69</v>
      </c>
      <c r="C90" s="17">
        <v>0</v>
      </c>
      <c r="D90" s="17">
        <v>0</v>
      </c>
      <c r="E90" s="17">
        <v>0</v>
      </c>
    </row>
    <row r="91" spans="1:5" ht="14.4" x14ac:dyDescent="0.3">
      <c r="A91" s="15" t="s">
        <v>208</v>
      </c>
      <c r="B91" s="16" t="s">
        <v>70</v>
      </c>
      <c r="C91" s="17">
        <v>48308.39</v>
      </c>
      <c r="D91" s="17">
        <v>102785.52</v>
      </c>
      <c r="E91" s="17">
        <v>72812.06</v>
      </c>
    </row>
    <row r="92" spans="1:5" ht="14.4" x14ac:dyDescent="0.3">
      <c r="A92" s="20" t="s">
        <v>208</v>
      </c>
      <c r="B92" s="16" t="s">
        <v>71</v>
      </c>
      <c r="C92" s="17">
        <v>0</v>
      </c>
      <c r="D92" s="17">
        <v>5968</v>
      </c>
      <c r="E92" s="17">
        <v>48355.34</v>
      </c>
    </row>
    <row r="93" spans="1:5" ht="27.6" x14ac:dyDescent="0.3">
      <c r="A93" s="20"/>
      <c r="B93" s="16" t="s">
        <v>234</v>
      </c>
      <c r="C93" s="17">
        <v>0</v>
      </c>
      <c r="D93" s="17">
        <v>0</v>
      </c>
      <c r="E93" s="17">
        <v>0</v>
      </c>
    </row>
    <row r="94" spans="1:5" ht="14.4" x14ac:dyDescent="0.3">
      <c r="A94" s="15">
        <v>4311</v>
      </c>
      <c r="B94" s="16" t="s">
        <v>72</v>
      </c>
      <c r="C94" s="17">
        <f t="shared" ref="C94:E94" si="22">+C95+C96+C97</f>
        <v>0</v>
      </c>
      <c r="D94" s="17">
        <f t="shared" si="22"/>
        <v>0</v>
      </c>
      <c r="E94" s="17">
        <f t="shared" si="22"/>
        <v>0</v>
      </c>
    </row>
    <row r="95" spans="1:5" ht="14.4" x14ac:dyDescent="0.3">
      <c r="A95" s="15" t="s">
        <v>208</v>
      </c>
      <c r="B95" s="16" t="s">
        <v>73</v>
      </c>
      <c r="C95" s="17">
        <v>0</v>
      </c>
      <c r="D95" s="17">
        <v>0</v>
      </c>
      <c r="E95" s="17">
        <v>0</v>
      </c>
    </row>
    <row r="96" spans="1:5" ht="14.4" x14ac:dyDescent="0.3">
      <c r="A96" s="15" t="s">
        <v>208</v>
      </c>
      <c r="B96" s="16" t="s">
        <v>74</v>
      </c>
      <c r="C96" s="17">
        <v>0</v>
      </c>
      <c r="D96" s="17">
        <v>0</v>
      </c>
      <c r="E96" s="17">
        <v>0</v>
      </c>
    </row>
    <row r="97" spans="1:5" ht="14.4" x14ac:dyDescent="0.3">
      <c r="A97" s="15" t="s">
        <v>208</v>
      </c>
      <c r="B97" s="16" t="s">
        <v>75</v>
      </c>
      <c r="C97" s="17">
        <v>0</v>
      </c>
      <c r="D97" s="17">
        <v>0</v>
      </c>
      <c r="E97" s="17">
        <v>0</v>
      </c>
    </row>
    <row r="98" spans="1:5" ht="14.4" x14ac:dyDescent="0.3">
      <c r="A98" s="15">
        <v>4312</v>
      </c>
      <c r="B98" s="16" t="s">
        <v>76</v>
      </c>
      <c r="C98" s="17">
        <f t="shared" ref="C98:E98" si="23">SUM(C99:C106)</f>
        <v>63822.069999999992</v>
      </c>
      <c r="D98" s="17">
        <f t="shared" si="23"/>
        <v>0</v>
      </c>
      <c r="E98" s="17">
        <f t="shared" si="23"/>
        <v>68535.820000000007</v>
      </c>
    </row>
    <row r="99" spans="1:5" ht="27.6" x14ac:dyDescent="0.3">
      <c r="A99" s="15" t="s">
        <v>208</v>
      </c>
      <c r="B99" s="16" t="s">
        <v>77</v>
      </c>
      <c r="C99" s="17">
        <v>0</v>
      </c>
      <c r="D99" s="17">
        <v>0</v>
      </c>
      <c r="E99" s="17">
        <v>0</v>
      </c>
    </row>
    <row r="100" spans="1:5" ht="14.4" x14ac:dyDescent="0.3">
      <c r="A100" s="15" t="s">
        <v>208</v>
      </c>
      <c r="B100" s="16" t="s">
        <v>78</v>
      </c>
      <c r="C100" s="17">
        <v>14813.05</v>
      </c>
      <c r="D100" s="17">
        <v>0</v>
      </c>
      <c r="E100" s="17">
        <v>0</v>
      </c>
    </row>
    <row r="101" spans="1:5" ht="14.4" x14ac:dyDescent="0.3">
      <c r="A101" s="15" t="s">
        <v>208</v>
      </c>
      <c r="B101" s="16" t="s">
        <v>79</v>
      </c>
      <c r="C101" s="17">
        <v>49009.02</v>
      </c>
      <c r="D101" s="17">
        <v>0</v>
      </c>
      <c r="E101" s="17">
        <v>68535.820000000007</v>
      </c>
    </row>
    <row r="102" spans="1:5" ht="14.4" x14ac:dyDescent="0.3">
      <c r="A102" s="15" t="s">
        <v>208</v>
      </c>
      <c r="B102" s="16" t="s">
        <v>80</v>
      </c>
      <c r="C102" s="17">
        <v>0</v>
      </c>
      <c r="D102" s="17">
        <v>0</v>
      </c>
      <c r="E102" s="17">
        <v>0</v>
      </c>
    </row>
    <row r="103" spans="1:5" ht="14.4" x14ac:dyDescent="0.3">
      <c r="A103" s="15" t="s">
        <v>208</v>
      </c>
      <c r="B103" s="16" t="s">
        <v>81</v>
      </c>
      <c r="C103" s="17">
        <v>0</v>
      </c>
      <c r="D103" s="17">
        <v>0</v>
      </c>
      <c r="E103" s="17">
        <v>0</v>
      </c>
    </row>
    <row r="104" spans="1:5" ht="14.4" x14ac:dyDescent="0.3">
      <c r="A104" s="15" t="s">
        <v>208</v>
      </c>
      <c r="B104" s="16" t="s">
        <v>82</v>
      </c>
      <c r="C104" s="17">
        <v>0</v>
      </c>
      <c r="D104" s="17">
        <v>0</v>
      </c>
      <c r="E104" s="17">
        <v>0</v>
      </c>
    </row>
    <row r="105" spans="1:5" ht="14.4" x14ac:dyDescent="0.3">
      <c r="A105" s="15" t="s">
        <v>208</v>
      </c>
      <c r="B105" s="16" t="s">
        <v>83</v>
      </c>
      <c r="C105" s="17">
        <v>0</v>
      </c>
      <c r="D105" s="17">
        <v>0</v>
      </c>
      <c r="E105" s="17">
        <v>0</v>
      </c>
    </row>
    <row r="106" spans="1:5" ht="14.4" x14ac:dyDescent="0.3">
      <c r="A106" s="15" t="s">
        <v>208</v>
      </c>
      <c r="B106" s="16" t="s">
        <v>84</v>
      </c>
      <c r="C106" s="17">
        <v>0</v>
      </c>
      <c r="D106" s="17">
        <v>0</v>
      </c>
      <c r="E106" s="17">
        <v>0</v>
      </c>
    </row>
    <row r="107" spans="1:5" ht="41.4" x14ac:dyDescent="0.3">
      <c r="A107" s="15">
        <v>4313</v>
      </c>
      <c r="B107" s="16" t="s">
        <v>85</v>
      </c>
      <c r="C107" s="19">
        <f t="shared" ref="C107:E107" si="24">SUM(C108:C123)</f>
        <v>0</v>
      </c>
      <c r="D107" s="19">
        <f t="shared" si="24"/>
        <v>0</v>
      </c>
      <c r="E107" s="19">
        <f t="shared" si="24"/>
        <v>0</v>
      </c>
    </row>
    <row r="108" spans="1:5" ht="14.4" x14ac:dyDescent="0.3">
      <c r="A108" s="15" t="s">
        <v>208</v>
      </c>
      <c r="B108" s="16" t="s">
        <v>86</v>
      </c>
      <c r="C108" s="17">
        <v>0</v>
      </c>
      <c r="D108" s="17">
        <v>0</v>
      </c>
      <c r="E108" s="17">
        <v>0</v>
      </c>
    </row>
    <row r="109" spans="1:5" ht="14.4" x14ac:dyDescent="0.3">
      <c r="A109" s="15" t="s">
        <v>208</v>
      </c>
      <c r="B109" s="16" t="s">
        <v>87</v>
      </c>
      <c r="C109" s="17">
        <v>0</v>
      </c>
      <c r="D109" s="17">
        <v>0</v>
      </c>
      <c r="E109" s="17">
        <v>0</v>
      </c>
    </row>
    <row r="110" spans="1:5" ht="14.4" x14ac:dyDescent="0.3">
      <c r="A110" s="15" t="s">
        <v>208</v>
      </c>
      <c r="B110" s="16" t="s">
        <v>88</v>
      </c>
      <c r="C110" s="17">
        <v>0</v>
      </c>
      <c r="D110" s="17">
        <v>0</v>
      </c>
      <c r="E110" s="17">
        <v>0</v>
      </c>
    </row>
    <row r="111" spans="1:5" ht="14.4" x14ac:dyDescent="0.3">
      <c r="A111" s="15" t="s">
        <v>208</v>
      </c>
      <c r="B111" s="16" t="s">
        <v>89</v>
      </c>
      <c r="C111" s="17">
        <v>0</v>
      </c>
      <c r="D111" s="17">
        <v>0</v>
      </c>
      <c r="E111" s="17">
        <v>0</v>
      </c>
    </row>
    <row r="112" spans="1:5" ht="14.4" x14ac:dyDescent="0.3">
      <c r="A112" s="15" t="s">
        <v>208</v>
      </c>
      <c r="B112" s="16" t="s">
        <v>90</v>
      </c>
      <c r="C112" s="17">
        <v>0</v>
      </c>
      <c r="D112" s="17">
        <v>0</v>
      </c>
      <c r="E112" s="17">
        <v>0</v>
      </c>
    </row>
    <row r="113" spans="1:5" ht="14.4" x14ac:dyDescent="0.3">
      <c r="A113" s="15" t="s">
        <v>208</v>
      </c>
      <c r="B113" s="16" t="s">
        <v>91</v>
      </c>
      <c r="C113" s="17">
        <v>0</v>
      </c>
      <c r="D113" s="17">
        <v>0</v>
      </c>
      <c r="E113" s="17">
        <v>0</v>
      </c>
    </row>
    <row r="114" spans="1:5" ht="14.4" x14ac:dyDescent="0.3">
      <c r="A114" s="15" t="s">
        <v>208</v>
      </c>
      <c r="B114" s="16" t="s">
        <v>92</v>
      </c>
      <c r="C114" s="17">
        <v>0</v>
      </c>
      <c r="D114" s="17">
        <v>0</v>
      </c>
      <c r="E114" s="17">
        <v>0</v>
      </c>
    </row>
    <row r="115" spans="1:5" ht="14.4" x14ac:dyDescent="0.3">
      <c r="A115" s="15" t="s">
        <v>208</v>
      </c>
      <c r="B115" s="16" t="s">
        <v>93</v>
      </c>
      <c r="C115" s="17">
        <v>0</v>
      </c>
      <c r="D115" s="17">
        <v>0</v>
      </c>
      <c r="E115" s="17">
        <v>0</v>
      </c>
    </row>
    <row r="116" spans="1:5" ht="14.4" x14ac:dyDescent="0.3">
      <c r="A116" s="15" t="s">
        <v>208</v>
      </c>
      <c r="B116" s="16" t="s">
        <v>94</v>
      </c>
      <c r="C116" s="17">
        <v>0</v>
      </c>
      <c r="D116" s="17">
        <v>0</v>
      </c>
      <c r="E116" s="17">
        <v>0</v>
      </c>
    </row>
    <row r="117" spans="1:5" ht="14.4" x14ac:dyDescent="0.3">
      <c r="A117" s="15" t="s">
        <v>208</v>
      </c>
      <c r="B117" s="16" t="s">
        <v>95</v>
      </c>
      <c r="C117" s="17">
        <v>0</v>
      </c>
      <c r="D117" s="17">
        <v>0</v>
      </c>
      <c r="E117" s="17">
        <v>0</v>
      </c>
    </row>
    <row r="118" spans="1:5" ht="14.4" x14ac:dyDescent="0.3">
      <c r="A118" s="15" t="s">
        <v>208</v>
      </c>
      <c r="B118" s="16" t="s">
        <v>96</v>
      </c>
      <c r="C118" s="17">
        <v>0</v>
      </c>
      <c r="D118" s="17">
        <v>0</v>
      </c>
      <c r="E118" s="17">
        <v>0</v>
      </c>
    </row>
    <row r="119" spans="1:5" ht="14.4" x14ac:dyDescent="0.3">
      <c r="A119" s="15" t="s">
        <v>208</v>
      </c>
      <c r="B119" s="16" t="s">
        <v>97</v>
      </c>
      <c r="C119" s="17">
        <v>0</v>
      </c>
      <c r="D119" s="17">
        <v>0</v>
      </c>
      <c r="E119" s="17">
        <v>0</v>
      </c>
    </row>
    <row r="120" spans="1:5" ht="14.4" x14ac:dyDescent="0.3">
      <c r="A120" s="15" t="s">
        <v>208</v>
      </c>
      <c r="B120" s="16" t="s">
        <v>98</v>
      </c>
      <c r="C120" s="17">
        <v>0</v>
      </c>
      <c r="D120" s="17">
        <v>0</v>
      </c>
      <c r="E120" s="17">
        <v>0</v>
      </c>
    </row>
    <row r="121" spans="1:5" ht="27.6" x14ac:dyDescent="0.3">
      <c r="A121" s="15" t="s">
        <v>208</v>
      </c>
      <c r="B121" s="16" t="s">
        <v>99</v>
      </c>
      <c r="C121" s="17">
        <v>0</v>
      </c>
      <c r="D121" s="17">
        <v>0</v>
      </c>
      <c r="E121" s="17">
        <v>0</v>
      </c>
    </row>
    <row r="122" spans="1:5" ht="69" x14ac:dyDescent="0.3">
      <c r="A122" s="15" t="s">
        <v>208</v>
      </c>
      <c r="B122" s="16" t="s">
        <v>100</v>
      </c>
      <c r="C122" s="17">
        <v>0</v>
      </c>
      <c r="D122" s="17">
        <v>0</v>
      </c>
      <c r="E122" s="17">
        <v>0</v>
      </c>
    </row>
    <row r="123" spans="1:5" ht="14.4" x14ac:dyDescent="0.3">
      <c r="A123" s="15" t="s">
        <v>208</v>
      </c>
      <c r="B123" s="18" t="s">
        <v>235</v>
      </c>
      <c r="C123" s="19">
        <v>0</v>
      </c>
      <c r="D123" s="19">
        <v>0</v>
      </c>
      <c r="E123" s="19">
        <v>0</v>
      </c>
    </row>
    <row r="124" spans="1:5" ht="27.6" x14ac:dyDescent="0.3">
      <c r="A124" s="15">
        <v>4314</v>
      </c>
      <c r="B124" s="16" t="s">
        <v>101</v>
      </c>
      <c r="C124" s="17">
        <f t="shared" ref="C124:E124" si="25">SUM(C125:C133)</f>
        <v>0</v>
      </c>
      <c r="D124" s="17">
        <f t="shared" si="25"/>
        <v>0</v>
      </c>
      <c r="E124" s="17">
        <f t="shared" si="25"/>
        <v>6083</v>
      </c>
    </row>
    <row r="125" spans="1:5" ht="14.4" x14ac:dyDescent="0.3">
      <c r="A125" s="15" t="s">
        <v>208</v>
      </c>
      <c r="B125" s="16" t="s">
        <v>102</v>
      </c>
      <c r="C125" s="17">
        <v>0</v>
      </c>
      <c r="D125" s="17">
        <v>0</v>
      </c>
      <c r="E125" s="17">
        <v>6083</v>
      </c>
    </row>
    <row r="126" spans="1:5" ht="14.4" x14ac:dyDescent="0.3">
      <c r="A126" s="15" t="s">
        <v>208</v>
      </c>
      <c r="B126" s="16" t="s">
        <v>103</v>
      </c>
      <c r="C126" s="17">
        <v>0</v>
      </c>
      <c r="D126" s="17">
        <v>0</v>
      </c>
      <c r="E126" s="17">
        <v>0</v>
      </c>
    </row>
    <row r="127" spans="1:5" ht="14.4" x14ac:dyDescent="0.3">
      <c r="A127" s="15" t="s">
        <v>208</v>
      </c>
      <c r="B127" s="16" t="s">
        <v>104</v>
      </c>
      <c r="C127" s="17">
        <v>0</v>
      </c>
      <c r="D127" s="17">
        <v>0</v>
      </c>
      <c r="E127" s="17">
        <v>0</v>
      </c>
    </row>
    <row r="128" spans="1:5" ht="27.6" x14ac:dyDescent="0.3">
      <c r="A128" s="15" t="s">
        <v>208</v>
      </c>
      <c r="B128" s="16" t="s">
        <v>105</v>
      </c>
      <c r="C128" s="17">
        <v>0</v>
      </c>
      <c r="D128" s="17">
        <v>0</v>
      </c>
      <c r="E128" s="17">
        <v>0</v>
      </c>
    </row>
    <row r="129" spans="1:5" ht="27.6" x14ac:dyDescent="0.3">
      <c r="A129" s="15" t="s">
        <v>208</v>
      </c>
      <c r="B129" s="16" t="s">
        <v>106</v>
      </c>
      <c r="C129" s="17">
        <v>0</v>
      </c>
      <c r="D129" s="17">
        <v>0</v>
      </c>
      <c r="E129" s="17">
        <v>0</v>
      </c>
    </row>
    <row r="130" spans="1:5" ht="14.4" x14ac:dyDescent="0.3">
      <c r="A130" s="15" t="s">
        <v>208</v>
      </c>
      <c r="B130" s="16" t="s">
        <v>107</v>
      </c>
      <c r="C130" s="17">
        <v>0</v>
      </c>
      <c r="D130" s="17">
        <v>0</v>
      </c>
      <c r="E130" s="17">
        <v>0</v>
      </c>
    </row>
    <row r="131" spans="1:5" ht="27.6" x14ac:dyDescent="0.3">
      <c r="A131" s="15" t="s">
        <v>208</v>
      </c>
      <c r="B131" s="16" t="s">
        <v>108</v>
      </c>
      <c r="C131" s="17">
        <v>0</v>
      </c>
      <c r="D131" s="17">
        <v>0</v>
      </c>
      <c r="E131" s="17">
        <v>0</v>
      </c>
    </row>
    <row r="132" spans="1:5" ht="14.4" x14ac:dyDescent="0.3">
      <c r="A132" s="15" t="s">
        <v>208</v>
      </c>
      <c r="B132" s="16" t="s">
        <v>109</v>
      </c>
      <c r="C132" s="17">
        <v>0</v>
      </c>
      <c r="D132" s="17">
        <v>0</v>
      </c>
      <c r="E132" s="17">
        <v>0</v>
      </c>
    </row>
    <row r="133" spans="1:5" ht="14.4" x14ac:dyDescent="0.3">
      <c r="A133" s="15" t="s">
        <v>208</v>
      </c>
      <c r="B133" s="16" t="s">
        <v>110</v>
      </c>
      <c r="C133" s="17">
        <v>0</v>
      </c>
      <c r="D133" s="17">
        <v>0</v>
      </c>
      <c r="E133" s="17">
        <v>0</v>
      </c>
    </row>
    <row r="134" spans="1:5" ht="27.6" x14ac:dyDescent="0.3">
      <c r="A134" s="15">
        <v>4315</v>
      </c>
      <c r="B134" s="16" t="s">
        <v>111</v>
      </c>
      <c r="C134" s="17">
        <v>0</v>
      </c>
      <c r="D134" s="17">
        <v>0</v>
      </c>
      <c r="E134" s="17">
        <v>0</v>
      </c>
    </row>
    <row r="135" spans="1:5" ht="27.6" x14ac:dyDescent="0.3">
      <c r="A135" s="15">
        <v>4316</v>
      </c>
      <c r="B135" s="16" t="s">
        <v>112</v>
      </c>
      <c r="C135" s="17">
        <v>0</v>
      </c>
      <c r="D135" s="17">
        <v>0</v>
      </c>
      <c r="E135" s="17">
        <v>0</v>
      </c>
    </row>
    <row r="136" spans="1:5" ht="14.4" x14ac:dyDescent="0.3">
      <c r="A136" s="15">
        <v>4317</v>
      </c>
      <c r="B136" s="16" t="s">
        <v>113</v>
      </c>
      <c r="C136" s="17">
        <f t="shared" ref="C136:E136" si="26">+C137+C138+C139</f>
        <v>0</v>
      </c>
      <c r="D136" s="17">
        <f t="shared" si="26"/>
        <v>0</v>
      </c>
      <c r="E136" s="17">
        <f t="shared" si="26"/>
        <v>0</v>
      </c>
    </row>
    <row r="137" spans="1:5" ht="14.4" x14ac:dyDescent="0.3">
      <c r="A137" s="15" t="s">
        <v>208</v>
      </c>
      <c r="B137" s="16" t="s">
        <v>114</v>
      </c>
      <c r="C137" s="17">
        <v>0</v>
      </c>
      <c r="D137" s="17">
        <v>0</v>
      </c>
      <c r="E137" s="17">
        <v>0</v>
      </c>
    </row>
    <row r="138" spans="1:5" ht="14.4" x14ac:dyDescent="0.3">
      <c r="A138" s="15" t="s">
        <v>208</v>
      </c>
      <c r="B138" s="16" t="s">
        <v>115</v>
      </c>
      <c r="C138" s="17">
        <v>0</v>
      </c>
      <c r="D138" s="17">
        <v>0</v>
      </c>
      <c r="E138" s="17">
        <v>0</v>
      </c>
    </row>
    <row r="139" spans="1:5" ht="14.4" x14ac:dyDescent="0.3">
      <c r="A139" s="15" t="s">
        <v>208</v>
      </c>
      <c r="B139" s="16" t="s">
        <v>116</v>
      </c>
      <c r="C139" s="17">
        <v>0</v>
      </c>
      <c r="D139" s="17">
        <v>0</v>
      </c>
      <c r="E139" s="17">
        <v>0</v>
      </c>
    </row>
    <row r="140" spans="1:5" ht="14.4" x14ac:dyDescent="0.3">
      <c r="A140" s="15">
        <v>4318</v>
      </c>
      <c r="B140" s="16" t="s">
        <v>117</v>
      </c>
      <c r="C140" s="17">
        <f t="shared" ref="C140:E140" si="27">+C141+C142+C143+C144+C145+C146+C151+C152+C153+C154+C155</f>
        <v>112490.89</v>
      </c>
      <c r="D140" s="17">
        <f t="shared" si="27"/>
        <v>175194.78999999998</v>
      </c>
      <c r="E140" s="17">
        <f t="shared" si="27"/>
        <v>453987.16</v>
      </c>
    </row>
    <row r="141" spans="1:5" ht="14.4" x14ac:dyDescent="0.3">
      <c r="A141" s="15" t="s">
        <v>208</v>
      </c>
      <c r="B141" s="16" t="s">
        <v>118</v>
      </c>
      <c r="C141" s="17">
        <v>7090</v>
      </c>
      <c r="D141" s="17">
        <v>17827</v>
      </c>
      <c r="E141" s="17">
        <v>306579</v>
      </c>
    </row>
    <row r="142" spans="1:5" ht="14.4" x14ac:dyDescent="0.3">
      <c r="A142" s="15" t="s">
        <v>208</v>
      </c>
      <c r="B142" s="16" t="s">
        <v>119</v>
      </c>
      <c r="C142" s="17">
        <v>21054</v>
      </c>
      <c r="D142" s="17">
        <v>40977</v>
      </c>
      <c r="E142" s="17">
        <v>53940</v>
      </c>
    </row>
    <row r="143" spans="1:5" ht="14.4" x14ac:dyDescent="0.3">
      <c r="A143" s="15" t="s">
        <v>208</v>
      </c>
      <c r="B143" s="16" t="s">
        <v>120</v>
      </c>
      <c r="C143" s="17">
        <v>6438</v>
      </c>
      <c r="D143" s="17">
        <v>3480</v>
      </c>
      <c r="E143" s="17">
        <v>5394</v>
      </c>
    </row>
    <row r="144" spans="1:5" ht="27.6" x14ac:dyDescent="0.3">
      <c r="A144" s="15" t="s">
        <v>208</v>
      </c>
      <c r="B144" s="16" t="s">
        <v>121</v>
      </c>
      <c r="C144" s="17">
        <v>773.68</v>
      </c>
      <c r="D144" s="17">
        <v>345.67</v>
      </c>
      <c r="E144" s="17">
        <v>1375.69</v>
      </c>
    </row>
    <row r="145" spans="1:5" ht="14.4" x14ac:dyDescent="0.3">
      <c r="A145" s="15" t="s">
        <v>208</v>
      </c>
      <c r="B145" s="16" t="s">
        <v>122</v>
      </c>
      <c r="C145" s="17">
        <v>651</v>
      </c>
      <c r="D145" s="17">
        <v>651</v>
      </c>
      <c r="E145" s="17">
        <v>3472</v>
      </c>
    </row>
    <row r="146" spans="1:5" ht="14.4" x14ac:dyDescent="0.3">
      <c r="A146" s="15" t="s">
        <v>208</v>
      </c>
      <c r="B146" s="16" t="s">
        <v>236</v>
      </c>
      <c r="C146" s="17">
        <f>SUM(C147:C150)</f>
        <v>18194.21</v>
      </c>
      <c r="D146" s="17">
        <f>SUM(D147:D150)</f>
        <v>31874.12</v>
      </c>
      <c r="E146" s="17">
        <f>SUM(E147:E150)</f>
        <v>3534.47</v>
      </c>
    </row>
    <row r="147" spans="1:5" s="6" customFormat="1" ht="55.2" x14ac:dyDescent="0.3">
      <c r="A147" s="15"/>
      <c r="B147" s="16" t="s">
        <v>237</v>
      </c>
      <c r="C147" s="17">
        <v>18194.21</v>
      </c>
      <c r="D147" s="17">
        <v>31874.12</v>
      </c>
      <c r="E147" s="17">
        <v>3534.47</v>
      </c>
    </row>
    <row r="148" spans="1:5" ht="41.4" x14ac:dyDescent="0.3">
      <c r="A148" s="15"/>
      <c r="B148" s="21" t="s">
        <v>238</v>
      </c>
      <c r="C148" s="17">
        <v>0</v>
      </c>
      <c r="D148" s="17">
        <v>0</v>
      </c>
      <c r="E148" s="17">
        <v>0</v>
      </c>
    </row>
    <row r="149" spans="1:5" ht="14.4" x14ac:dyDescent="0.3">
      <c r="A149" s="15"/>
      <c r="B149" s="22" t="s">
        <v>239</v>
      </c>
      <c r="C149" s="17">
        <v>0</v>
      </c>
      <c r="D149" s="17">
        <v>0</v>
      </c>
      <c r="E149" s="17">
        <v>0</v>
      </c>
    </row>
    <row r="150" spans="1:5" ht="27.6" x14ac:dyDescent="0.3">
      <c r="A150" s="15"/>
      <c r="B150" s="22" t="s">
        <v>240</v>
      </c>
      <c r="C150" s="17">
        <v>0</v>
      </c>
      <c r="D150" s="17">
        <v>0</v>
      </c>
      <c r="E150" s="17">
        <v>0</v>
      </c>
    </row>
    <row r="151" spans="1:5" ht="14.4" x14ac:dyDescent="0.3">
      <c r="A151" s="15"/>
      <c r="B151" s="22" t="s">
        <v>217</v>
      </c>
      <c r="C151" s="17">
        <v>0</v>
      </c>
      <c r="D151" s="17">
        <v>0</v>
      </c>
      <c r="E151" s="17">
        <v>0</v>
      </c>
    </row>
    <row r="152" spans="1:5" ht="14.4" x14ac:dyDescent="0.3">
      <c r="A152" s="15"/>
      <c r="B152" s="22" t="s">
        <v>210</v>
      </c>
      <c r="C152" s="17">
        <v>0</v>
      </c>
      <c r="D152" s="17">
        <v>0</v>
      </c>
      <c r="E152" s="17">
        <v>0</v>
      </c>
    </row>
    <row r="153" spans="1:5" ht="14.4" x14ac:dyDescent="0.3">
      <c r="A153" s="15"/>
      <c r="B153" s="22" t="s">
        <v>211</v>
      </c>
      <c r="C153" s="17">
        <v>0</v>
      </c>
      <c r="D153" s="17">
        <v>0</v>
      </c>
      <c r="E153" s="17">
        <v>0</v>
      </c>
    </row>
    <row r="154" spans="1:5" ht="27.6" x14ac:dyDescent="0.3">
      <c r="A154" s="15"/>
      <c r="B154" s="22" t="s">
        <v>218</v>
      </c>
      <c r="C154" s="17">
        <v>58290</v>
      </c>
      <c r="D154" s="17">
        <v>80040</v>
      </c>
      <c r="E154" s="17">
        <v>79692</v>
      </c>
    </row>
    <row r="155" spans="1:5" ht="27.6" x14ac:dyDescent="0.3">
      <c r="A155" s="15"/>
      <c r="B155" s="22" t="s">
        <v>241</v>
      </c>
      <c r="C155" s="17">
        <v>0</v>
      </c>
      <c r="D155" s="17">
        <v>0</v>
      </c>
      <c r="E155" s="17">
        <v>0</v>
      </c>
    </row>
    <row r="156" spans="1:5" s="6" customFormat="1" ht="14.4" x14ac:dyDescent="0.3">
      <c r="A156" s="12">
        <v>4500</v>
      </c>
      <c r="B156" s="13" t="s">
        <v>219</v>
      </c>
      <c r="C156" s="14">
        <f t="shared" ref="C156:E156" si="28">C157+C159+C161+C163</f>
        <v>0</v>
      </c>
      <c r="D156" s="14">
        <f t="shared" si="28"/>
        <v>0</v>
      </c>
      <c r="E156" s="14">
        <f t="shared" si="28"/>
        <v>2345.54</v>
      </c>
    </row>
    <row r="157" spans="1:5" s="6" customFormat="1" ht="14.4" x14ac:dyDescent="0.3">
      <c r="A157" s="15">
        <v>4501</v>
      </c>
      <c r="B157" s="16" t="s">
        <v>11</v>
      </c>
      <c r="C157" s="17">
        <f t="shared" ref="C157:E157" si="29">C158</f>
        <v>0</v>
      </c>
      <c r="D157" s="17">
        <f t="shared" si="29"/>
        <v>0</v>
      </c>
      <c r="E157" s="17">
        <f t="shared" si="29"/>
        <v>2345.54</v>
      </c>
    </row>
    <row r="158" spans="1:5" ht="14.4" x14ac:dyDescent="0.3">
      <c r="A158" s="15" t="s">
        <v>208</v>
      </c>
      <c r="B158" s="16" t="s">
        <v>123</v>
      </c>
      <c r="C158" s="17">
        <v>0</v>
      </c>
      <c r="D158" s="17">
        <v>0</v>
      </c>
      <c r="E158" s="17">
        <v>2345.54</v>
      </c>
    </row>
    <row r="159" spans="1:5" ht="14.4" x14ac:dyDescent="0.3">
      <c r="A159" s="15">
        <v>4502</v>
      </c>
      <c r="B159" s="16" t="s">
        <v>15</v>
      </c>
      <c r="C159" s="17">
        <f t="shared" ref="C159:E159" si="30">+C160</f>
        <v>0</v>
      </c>
      <c r="D159" s="17">
        <f t="shared" si="30"/>
        <v>0</v>
      </c>
      <c r="E159" s="17">
        <f t="shared" si="30"/>
        <v>0</v>
      </c>
    </row>
    <row r="160" spans="1:5" ht="14.4" x14ac:dyDescent="0.3">
      <c r="A160" s="15" t="s">
        <v>208</v>
      </c>
      <c r="B160" s="16" t="s">
        <v>124</v>
      </c>
      <c r="C160" s="17">
        <v>0</v>
      </c>
      <c r="D160" s="17">
        <v>0</v>
      </c>
      <c r="E160" s="17">
        <v>0</v>
      </c>
    </row>
    <row r="161" spans="1:5" ht="14.4" x14ac:dyDescent="0.3">
      <c r="A161" s="15">
        <v>4503</v>
      </c>
      <c r="B161" s="16" t="s">
        <v>17</v>
      </c>
      <c r="C161" s="17">
        <f t="shared" ref="C161:E161" si="31">+C162</f>
        <v>0</v>
      </c>
      <c r="D161" s="17">
        <f t="shared" si="31"/>
        <v>0</v>
      </c>
      <c r="E161" s="17">
        <f t="shared" si="31"/>
        <v>0</v>
      </c>
    </row>
    <row r="162" spans="1:5" ht="14.4" x14ac:dyDescent="0.3">
      <c r="A162" s="15" t="s">
        <v>208</v>
      </c>
      <c r="B162" s="16" t="s">
        <v>125</v>
      </c>
      <c r="C162" s="17">
        <v>0</v>
      </c>
      <c r="D162" s="17">
        <v>0</v>
      </c>
      <c r="E162" s="17">
        <v>0</v>
      </c>
    </row>
    <row r="163" spans="1:5" ht="14.4" x14ac:dyDescent="0.3">
      <c r="A163" s="15">
        <v>4504</v>
      </c>
      <c r="B163" s="16" t="s">
        <v>19</v>
      </c>
      <c r="C163" s="17">
        <f t="shared" ref="C163:E163" si="32">+C164</f>
        <v>0</v>
      </c>
      <c r="D163" s="17">
        <f t="shared" si="32"/>
        <v>0</v>
      </c>
      <c r="E163" s="17">
        <f t="shared" si="32"/>
        <v>0</v>
      </c>
    </row>
    <row r="164" spans="1:5" ht="14.4" x14ac:dyDescent="0.3">
      <c r="A164" s="15" t="s">
        <v>208</v>
      </c>
      <c r="B164" s="16" t="s">
        <v>126</v>
      </c>
      <c r="C164" s="17">
        <v>0</v>
      </c>
      <c r="D164" s="17">
        <v>0</v>
      </c>
      <c r="E164" s="17">
        <v>0</v>
      </c>
    </row>
    <row r="165" spans="1:5" ht="14.4" x14ac:dyDescent="0.3">
      <c r="A165" s="9">
        <v>5000</v>
      </c>
      <c r="B165" s="10" t="s">
        <v>220</v>
      </c>
      <c r="C165" s="11">
        <f t="shared" ref="C165:E165" si="33">C166+C187</f>
        <v>171001.02</v>
      </c>
      <c r="D165" s="11">
        <f t="shared" si="33"/>
        <v>181959.75</v>
      </c>
      <c r="E165" s="11">
        <f t="shared" si="33"/>
        <v>205670.93</v>
      </c>
    </row>
    <row r="166" spans="1:5" ht="14.4" x14ac:dyDescent="0.3">
      <c r="A166" s="12">
        <v>5100</v>
      </c>
      <c r="B166" s="13" t="s">
        <v>127</v>
      </c>
      <c r="C166" s="14">
        <f t="shared" ref="C166:E166" si="34">C167+C168+C169+C171+C172+C173+C174+C175+C176</f>
        <v>171001.02</v>
      </c>
      <c r="D166" s="14">
        <f t="shared" si="34"/>
        <v>181959.75</v>
      </c>
      <c r="E166" s="14">
        <f t="shared" si="34"/>
        <v>205670.93</v>
      </c>
    </row>
    <row r="167" spans="1:5" ht="27.6" x14ac:dyDescent="0.3">
      <c r="A167" s="23">
        <v>5101</v>
      </c>
      <c r="B167" s="24" t="s">
        <v>1</v>
      </c>
      <c r="C167" s="17">
        <v>12654.47</v>
      </c>
      <c r="D167" s="17">
        <v>46329.81</v>
      </c>
      <c r="E167" s="17">
        <v>62216.480000000003</v>
      </c>
    </row>
    <row r="168" spans="1:5" ht="27.6" x14ac:dyDescent="0.3">
      <c r="A168" s="15">
        <v>5102</v>
      </c>
      <c r="B168" s="16" t="s">
        <v>128</v>
      </c>
      <c r="C168" s="17">
        <v>0</v>
      </c>
      <c r="D168" s="17">
        <v>0</v>
      </c>
      <c r="E168" s="17">
        <v>0</v>
      </c>
    </row>
    <row r="169" spans="1:5" ht="14.4" x14ac:dyDescent="0.3">
      <c r="A169" s="15">
        <v>5103</v>
      </c>
      <c r="B169" s="16" t="s">
        <v>129</v>
      </c>
      <c r="C169" s="17">
        <f t="shared" ref="C169:E169" si="35">C170</f>
        <v>119716.48</v>
      </c>
      <c r="D169" s="17">
        <f t="shared" si="35"/>
        <v>114812.07</v>
      </c>
      <c r="E169" s="17">
        <f t="shared" si="35"/>
        <v>110116.39</v>
      </c>
    </row>
    <row r="170" spans="1:5" ht="27.6" x14ac:dyDescent="0.3">
      <c r="A170" s="15" t="s">
        <v>208</v>
      </c>
      <c r="B170" s="16" t="s">
        <v>130</v>
      </c>
      <c r="C170" s="17">
        <v>119716.48</v>
      </c>
      <c r="D170" s="17">
        <v>114812.07</v>
      </c>
      <c r="E170" s="17">
        <v>110116.39</v>
      </c>
    </row>
    <row r="171" spans="1:5" ht="14.4" x14ac:dyDescent="0.3">
      <c r="A171" s="23">
        <v>5107</v>
      </c>
      <c r="B171" s="24" t="s">
        <v>131</v>
      </c>
      <c r="C171" s="17">
        <v>0</v>
      </c>
      <c r="D171" s="17">
        <v>0</v>
      </c>
      <c r="E171" s="17">
        <v>0</v>
      </c>
    </row>
    <row r="172" spans="1:5" ht="14.4" x14ac:dyDescent="0.3">
      <c r="A172" s="23">
        <v>5108</v>
      </c>
      <c r="B172" s="24" t="s">
        <v>132</v>
      </c>
      <c r="C172" s="17">
        <v>0</v>
      </c>
      <c r="D172" s="17">
        <v>0</v>
      </c>
      <c r="E172" s="17">
        <v>0</v>
      </c>
    </row>
    <row r="173" spans="1:5" ht="14.4" x14ac:dyDescent="0.3">
      <c r="A173" s="23">
        <v>5111</v>
      </c>
      <c r="B173" s="24" t="s">
        <v>133</v>
      </c>
      <c r="C173" s="17">
        <v>0</v>
      </c>
      <c r="D173" s="17">
        <v>0</v>
      </c>
      <c r="E173" s="17">
        <v>0</v>
      </c>
    </row>
    <row r="174" spans="1:5" ht="14.4" x14ac:dyDescent="0.3">
      <c r="A174" s="23">
        <v>5112</v>
      </c>
      <c r="B174" s="24" t="s">
        <v>134</v>
      </c>
      <c r="C174" s="17">
        <v>0</v>
      </c>
      <c r="D174" s="17">
        <v>0</v>
      </c>
      <c r="E174" s="17">
        <v>504</v>
      </c>
    </row>
    <row r="175" spans="1:5" ht="14.4" x14ac:dyDescent="0.3">
      <c r="A175" s="23">
        <v>5113</v>
      </c>
      <c r="B175" s="24" t="s">
        <v>135</v>
      </c>
      <c r="C175" s="17">
        <v>38265.07</v>
      </c>
      <c r="D175" s="17">
        <v>14911.56</v>
      </c>
      <c r="E175" s="17">
        <v>25965.02</v>
      </c>
    </row>
    <row r="176" spans="1:5" ht="14.4" x14ac:dyDescent="0.3">
      <c r="A176" s="23">
        <v>5114</v>
      </c>
      <c r="B176" s="24" t="s">
        <v>136</v>
      </c>
      <c r="C176" s="17">
        <f t="shared" ref="C176:E176" si="36">SUM(C177:C186)</f>
        <v>365</v>
      </c>
      <c r="D176" s="17">
        <f t="shared" si="36"/>
        <v>5906.31</v>
      </c>
      <c r="E176" s="17">
        <f t="shared" si="36"/>
        <v>6869.04</v>
      </c>
    </row>
    <row r="177" spans="1:5" s="6" customFormat="1" ht="27.6" x14ac:dyDescent="0.3">
      <c r="A177" s="23"/>
      <c r="B177" s="24" t="s">
        <v>137</v>
      </c>
      <c r="C177" s="17">
        <v>0</v>
      </c>
      <c r="D177" s="17">
        <v>5456.31</v>
      </c>
      <c r="E177" s="17">
        <v>6869.04</v>
      </c>
    </row>
    <row r="178" spans="1:5" ht="14.4" x14ac:dyDescent="0.3">
      <c r="A178" s="23"/>
      <c r="B178" s="24" t="s">
        <v>138</v>
      </c>
      <c r="C178" s="17">
        <v>365</v>
      </c>
      <c r="D178" s="17">
        <v>0</v>
      </c>
      <c r="E178" s="17">
        <v>0</v>
      </c>
    </row>
    <row r="179" spans="1:5" s="6" customFormat="1" ht="14.4" x14ac:dyDescent="0.3">
      <c r="A179" s="23"/>
      <c r="B179" s="24" t="s">
        <v>139</v>
      </c>
      <c r="C179" s="17">
        <v>0</v>
      </c>
      <c r="D179" s="17">
        <v>0</v>
      </c>
      <c r="E179" s="17">
        <v>0</v>
      </c>
    </row>
    <row r="180" spans="1:5" s="6" customFormat="1" ht="14.4" x14ac:dyDescent="0.3">
      <c r="A180" s="23"/>
      <c r="B180" s="24" t="s">
        <v>212</v>
      </c>
      <c r="C180" s="17">
        <v>0</v>
      </c>
      <c r="D180" s="17">
        <v>450</v>
      </c>
      <c r="E180" s="17">
        <v>0</v>
      </c>
    </row>
    <row r="181" spans="1:5" ht="14.4" x14ac:dyDescent="0.3">
      <c r="A181" s="23"/>
      <c r="B181" s="24" t="s">
        <v>140</v>
      </c>
      <c r="C181" s="17">
        <v>0</v>
      </c>
      <c r="D181" s="17">
        <v>0</v>
      </c>
      <c r="E181" s="17">
        <v>0</v>
      </c>
    </row>
    <row r="182" spans="1:5" ht="14.4" x14ac:dyDescent="0.3">
      <c r="A182" s="23"/>
      <c r="B182" s="24" t="s">
        <v>141</v>
      </c>
      <c r="C182" s="17">
        <v>0</v>
      </c>
      <c r="D182" s="17">
        <v>0</v>
      </c>
      <c r="E182" s="17">
        <v>0</v>
      </c>
    </row>
    <row r="183" spans="1:5" ht="14.4" x14ac:dyDescent="0.3">
      <c r="A183" s="23"/>
      <c r="B183" s="24" t="s">
        <v>142</v>
      </c>
      <c r="C183" s="17">
        <v>0</v>
      </c>
      <c r="D183" s="17">
        <v>0</v>
      </c>
      <c r="E183" s="17">
        <v>0</v>
      </c>
    </row>
    <row r="184" spans="1:5" ht="27.6" x14ac:dyDescent="0.3">
      <c r="A184" s="23"/>
      <c r="B184" s="24" t="s">
        <v>143</v>
      </c>
      <c r="C184" s="17">
        <v>0</v>
      </c>
      <c r="D184" s="17">
        <v>0</v>
      </c>
      <c r="E184" s="17">
        <v>0</v>
      </c>
    </row>
    <row r="185" spans="1:5" ht="14.4" x14ac:dyDescent="0.3">
      <c r="A185" s="23"/>
      <c r="B185" s="24" t="s">
        <v>242</v>
      </c>
      <c r="C185" s="17">
        <v>0</v>
      </c>
      <c r="D185" s="17">
        <v>0</v>
      </c>
      <c r="E185" s="17">
        <v>0</v>
      </c>
    </row>
    <row r="186" spans="1:5" ht="14.4" x14ac:dyDescent="0.3">
      <c r="A186" s="23"/>
      <c r="B186" s="24" t="s">
        <v>243</v>
      </c>
      <c r="C186" s="17">
        <v>0</v>
      </c>
      <c r="D186" s="17">
        <v>0</v>
      </c>
      <c r="E186" s="17">
        <v>0</v>
      </c>
    </row>
    <row r="187" spans="1:5" ht="14.4" x14ac:dyDescent="0.3">
      <c r="A187" s="12">
        <v>5200</v>
      </c>
      <c r="B187" s="13" t="s">
        <v>244</v>
      </c>
      <c r="C187" s="14">
        <f t="shared" ref="C187:E187" si="37">C188</f>
        <v>0</v>
      </c>
      <c r="D187" s="14">
        <f t="shared" si="37"/>
        <v>0</v>
      </c>
      <c r="E187" s="14">
        <f t="shared" si="37"/>
        <v>0</v>
      </c>
    </row>
    <row r="188" spans="1:5" ht="27.6" x14ac:dyDescent="0.3">
      <c r="A188" s="23">
        <v>5201</v>
      </c>
      <c r="B188" s="24" t="s">
        <v>1</v>
      </c>
      <c r="C188" s="17">
        <v>0</v>
      </c>
      <c r="D188" s="17">
        <v>0</v>
      </c>
      <c r="E188" s="17">
        <v>0</v>
      </c>
    </row>
    <row r="189" spans="1:5" ht="14.4" x14ac:dyDescent="0.3">
      <c r="A189" s="9">
        <v>6000</v>
      </c>
      <c r="B189" s="10" t="s">
        <v>221</v>
      </c>
      <c r="C189" s="11">
        <f t="shared" ref="C189:E189" si="38">C190+C213</f>
        <v>933264.45</v>
      </c>
      <c r="D189" s="11">
        <f t="shared" si="38"/>
        <v>856565.62</v>
      </c>
      <c r="E189" s="11">
        <f t="shared" si="38"/>
        <v>1127045.7000000002</v>
      </c>
    </row>
    <row r="190" spans="1:5" ht="14.4" x14ac:dyDescent="0.3">
      <c r="A190" s="12">
        <v>6100</v>
      </c>
      <c r="B190" s="13" t="s">
        <v>144</v>
      </c>
      <c r="C190" s="14">
        <f t="shared" ref="C190:E190" si="39">+C191+C198+C199+C202+C203+C204+C205+C206+C207+C208+C209</f>
        <v>933264.45</v>
      </c>
      <c r="D190" s="14">
        <f t="shared" si="39"/>
        <v>856565.62</v>
      </c>
      <c r="E190" s="14">
        <f t="shared" si="39"/>
        <v>1127045.7000000002</v>
      </c>
    </row>
    <row r="191" spans="1:5" ht="14.4" x14ac:dyDescent="0.3">
      <c r="A191" s="15">
        <v>6101</v>
      </c>
      <c r="B191" s="16" t="s">
        <v>15</v>
      </c>
      <c r="C191" s="17">
        <f t="shared" ref="C191:E191" si="40">SUM(C192:C196)</f>
        <v>309873.25</v>
      </c>
      <c r="D191" s="17">
        <f t="shared" si="40"/>
        <v>576888</v>
      </c>
      <c r="E191" s="17">
        <f t="shared" si="40"/>
        <v>491762.2</v>
      </c>
    </row>
    <row r="192" spans="1:5" ht="14.4" x14ac:dyDescent="0.3">
      <c r="A192" s="15"/>
      <c r="B192" s="25" t="s">
        <v>245</v>
      </c>
      <c r="C192" s="26">
        <v>157457</v>
      </c>
      <c r="D192" s="26">
        <v>420730</v>
      </c>
      <c r="E192" s="26">
        <v>374610</v>
      </c>
    </row>
    <row r="193" spans="1:5" ht="14.4" x14ac:dyDescent="0.3">
      <c r="A193" s="15"/>
      <c r="B193" s="25" t="s">
        <v>246</v>
      </c>
      <c r="C193" s="26">
        <v>152416.25</v>
      </c>
      <c r="D193" s="26">
        <v>156158</v>
      </c>
      <c r="E193" s="26">
        <v>117152.2</v>
      </c>
    </row>
    <row r="194" spans="1:5" ht="14.4" x14ac:dyDescent="0.3">
      <c r="A194" s="15"/>
      <c r="B194" s="25" t="s">
        <v>247</v>
      </c>
      <c r="C194" s="26">
        <v>0</v>
      </c>
      <c r="D194" s="26">
        <v>0</v>
      </c>
      <c r="E194" s="26">
        <v>0</v>
      </c>
    </row>
    <row r="195" spans="1:5" ht="14.4" x14ac:dyDescent="0.3">
      <c r="A195" s="15"/>
      <c r="B195" s="25" t="s">
        <v>248</v>
      </c>
      <c r="C195" s="26">
        <v>0</v>
      </c>
      <c r="D195" s="26">
        <v>0</v>
      </c>
      <c r="E195" s="26">
        <v>0</v>
      </c>
    </row>
    <row r="196" spans="1:5" ht="14.4" x14ac:dyDescent="0.3">
      <c r="A196" s="15"/>
      <c r="B196" s="25" t="s">
        <v>249</v>
      </c>
      <c r="C196" s="26">
        <v>0</v>
      </c>
      <c r="D196" s="26">
        <v>0</v>
      </c>
      <c r="E196" s="26">
        <v>0</v>
      </c>
    </row>
    <row r="197" spans="1:5" ht="14.4" x14ac:dyDescent="0.3">
      <c r="A197" s="15"/>
      <c r="B197" s="25"/>
      <c r="C197" s="26"/>
      <c r="D197" s="26"/>
      <c r="E197" s="26"/>
    </row>
    <row r="198" spans="1:5" ht="14.4" x14ac:dyDescent="0.3">
      <c r="A198" s="15">
        <v>6102</v>
      </c>
      <c r="B198" s="16" t="s">
        <v>11</v>
      </c>
      <c r="C198" s="26">
        <v>38669.53</v>
      </c>
      <c r="D198" s="26">
        <v>3946.48</v>
      </c>
      <c r="E198" s="26">
        <v>38950.15</v>
      </c>
    </row>
    <row r="199" spans="1:5" ht="14.4" x14ac:dyDescent="0.3">
      <c r="A199" s="15">
        <v>6104</v>
      </c>
      <c r="B199" s="16" t="s">
        <v>145</v>
      </c>
      <c r="C199" s="26">
        <f t="shared" ref="C199:E199" si="41">+C200+C201</f>
        <v>9.23</v>
      </c>
      <c r="D199" s="26">
        <f t="shared" si="41"/>
        <v>-3.37</v>
      </c>
      <c r="E199" s="26">
        <f t="shared" si="41"/>
        <v>9.0399999999999991</v>
      </c>
    </row>
    <row r="200" spans="1:5" s="6" customFormat="1" ht="14.4" x14ac:dyDescent="0.3">
      <c r="A200" s="15" t="s">
        <v>208</v>
      </c>
      <c r="B200" s="16" t="s">
        <v>146</v>
      </c>
      <c r="C200" s="26">
        <v>9.23</v>
      </c>
      <c r="D200" s="26">
        <v>-3.37</v>
      </c>
      <c r="E200" s="26">
        <v>9.0399999999999991</v>
      </c>
    </row>
    <row r="201" spans="1:5" ht="14.4" x14ac:dyDescent="0.3">
      <c r="A201" s="15" t="s">
        <v>208</v>
      </c>
      <c r="B201" s="16" t="s">
        <v>147</v>
      </c>
      <c r="C201" s="26">
        <v>0</v>
      </c>
      <c r="D201" s="26">
        <v>0</v>
      </c>
      <c r="E201" s="26">
        <v>0</v>
      </c>
    </row>
    <row r="202" spans="1:5" s="6" customFormat="1" ht="14.4" x14ac:dyDescent="0.3">
      <c r="A202" s="15">
        <v>6105</v>
      </c>
      <c r="B202" s="16" t="s">
        <v>148</v>
      </c>
      <c r="C202" s="26">
        <v>62920</v>
      </c>
      <c r="D202" s="26">
        <v>72530</v>
      </c>
      <c r="E202" s="26">
        <v>93090</v>
      </c>
    </row>
    <row r="203" spans="1:5" s="6" customFormat="1" ht="14.4" x14ac:dyDescent="0.3">
      <c r="A203" s="15">
        <v>6106</v>
      </c>
      <c r="B203" s="16" t="s">
        <v>149</v>
      </c>
      <c r="C203" s="26">
        <v>0</v>
      </c>
      <c r="D203" s="26">
        <v>0</v>
      </c>
      <c r="E203" s="26">
        <v>0</v>
      </c>
    </row>
    <row r="204" spans="1:5" ht="14.4" x14ac:dyDescent="0.3">
      <c r="A204" s="15">
        <v>6107</v>
      </c>
      <c r="B204" s="16" t="s">
        <v>19</v>
      </c>
      <c r="C204" s="26">
        <v>17893.63</v>
      </c>
      <c r="D204" s="26">
        <v>0</v>
      </c>
      <c r="E204" s="26">
        <v>24733.17</v>
      </c>
    </row>
    <row r="205" spans="1:5" ht="14.4" x14ac:dyDescent="0.3">
      <c r="A205" s="15">
        <v>6108</v>
      </c>
      <c r="B205" s="16" t="s">
        <v>17</v>
      </c>
      <c r="C205" s="26">
        <v>0</v>
      </c>
      <c r="D205" s="26">
        <v>0</v>
      </c>
      <c r="E205" s="26">
        <v>0</v>
      </c>
    </row>
    <row r="206" spans="1:5" ht="14.4" x14ac:dyDescent="0.3">
      <c r="A206" s="15">
        <v>6110</v>
      </c>
      <c r="B206" s="16" t="s">
        <v>150</v>
      </c>
      <c r="C206" s="17">
        <v>0</v>
      </c>
      <c r="D206" s="17">
        <v>0</v>
      </c>
      <c r="E206" s="17">
        <v>0</v>
      </c>
    </row>
    <row r="207" spans="1:5" ht="14.4" x14ac:dyDescent="0.3">
      <c r="A207" s="15">
        <v>6111</v>
      </c>
      <c r="B207" s="16" t="s">
        <v>151</v>
      </c>
      <c r="C207" s="17">
        <v>410658.81</v>
      </c>
      <c r="D207" s="17">
        <v>105534.51</v>
      </c>
      <c r="E207" s="17">
        <v>389181.14</v>
      </c>
    </row>
    <row r="208" spans="1:5" ht="14.4" x14ac:dyDescent="0.3">
      <c r="A208" s="15">
        <v>6112</v>
      </c>
      <c r="B208" s="16" t="s">
        <v>152</v>
      </c>
      <c r="C208" s="17">
        <v>0</v>
      </c>
      <c r="D208" s="17">
        <v>0</v>
      </c>
      <c r="E208" s="17">
        <v>0</v>
      </c>
    </row>
    <row r="209" spans="1:5" ht="14.4" x14ac:dyDescent="0.3">
      <c r="A209" s="15">
        <v>6114</v>
      </c>
      <c r="B209" s="16" t="s">
        <v>153</v>
      </c>
      <c r="C209" s="17">
        <f t="shared" ref="C209:E209" si="42">+C210+C211+C212</f>
        <v>93240</v>
      </c>
      <c r="D209" s="17">
        <f t="shared" si="42"/>
        <v>97670</v>
      </c>
      <c r="E209" s="17">
        <f t="shared" si="42"/>
        <v>89320</v>
      </c>
    </row>
    <row r="210" spans="1:5" ht="14.4" x14ac:dyDescent="0.3">
      <c r="A210" s="15" t="s">
        <v>208</v>
      </c>
      <c r="B210" s="16" t="s">
        <v>154</v>
      </c>
      <c r="C210" s="17">
        <v>93240</v>
      </c>
      <c r="D210" s="17">
        <v>97670</v>
      </c>
      <c r="E210" s="17">
        <v>89320</v>
      </c>
    </row>
    <row r="211" spans="1:5" ht="14.4" x14ac:dyDescent="0.3">
      <c r="A211" s="15" t="s">
        <v>208</v>
      </c>
      <c r="B211" s="16" t="s">
        <v>155</v>
      </c>
      <c r="C211" s="17">
        <v>0</v>
      </c>
      <c r="D211" s="17">
        <v>0</v>
      </c>
      <c r="E211" s="17">
        <v>0</v>
      </c>
    </row>
    <row r="212" spans="1:5" ht="14.4" x14ac:dyDescent="0.3">
      <c r="A212" s="15" t="s">
        <v>208</v>
      </c>
      <c r="B212" s="16" t="s">
        <v>156</v>
      </c>
      <c r="C212" s="17">
        <v>0</v>
      </c>
      <c r="D212" s="17">
        <v>0</v>
      </c>
      <c r="E212" s="17">
        <v>0</v>
      </c>
    </row>
    <row r="213" spans="1:5" s="6" customFormat="1" ht="14.4" x14ac:dyDescent="0.3">
      <c r="A213" s="12">
        <v>6200</v>
      </c>
      <c r="B213" s="13" t="s">
        <v>250</v>
      </c>
      <c r="C213" s="14">
        <f t="shared" ref="C213:E213" si="43">+C214</f>
        <v>0</v>
      </c>
      <c r="D213" s="14">
        <f t="shared" si="43"/>
        <v>0</v>
      </c>
      <c r="E213" s="14">
        <f t="shared" si="43"/>
        <v>0</v>
      </c>
    </row>
    <row r="214" spans="1:5" s="6" customFormat="1" ht="14.4" x14ac:dyDescent="0.3">
      <c r="A214" s="15">
        <v>6201</v>
      </c>
      <c r="B214" s="16" t="s">
        <v>157</v>
      </c>
      <c r="C214" s="17">
        <v>0</v>
      </c>
      <c r="D214" s="17">
        <v>0</v>
      </c>
      <c r="E214" s="17">
        <v>0</v>
      </c>
    </row>
    <row r="215" spans="1:5" ht="27.6" x14ac:dyDescent="0.3">
      <c r="A215" s="9">
        <v>7000</v>
      </c>
      <c r="B215" s="10" t="s">
        <v>222</v>
      </c>
      <c r="C215" s="11">
        <f t="shared" ref="C215:E215" si="44">+C216</f>
        <v>0</v>
      </c>
      <c r="D215" s="11">
        <f t="shared" si="44"/>
        <v>0</v>
      </c>
      <c r="E215" s="11">
        <f t="shared" si="44"/>
        <v>0</v>
      </c>
    </row>
    <row r="216" spans="1:5" ht="27.6" x14ac:dyDescent="0.3">
      <c r="A216" s="12">
        <v>7200</v>
      </c>
      <c r="B216" s="13" t="s">
        <v>158</v>
      </c>
      <c r="C216" s="14">
        <f t="shared" ref="C216:E216" si="45">SUM(C217:C225)</f>
        <v>0</v>
      </c>
      <c r="D216" s="14">
        <f t="shared" si="45"/>
        <v>0</v>
      </c>
      <c r="E216" s="14">
        <f t="shared" si="45"/>
        <v>0</v>
      </c>
    </row>
    <row r="217" spans="1:5" ht="14.4" x14ac:dyDescent="0.3">
      <c r="A217" s="15">
        <v>7202</v>
      </c>
      <c r="B217" s="16" t="s">
        <v>159</v>
      </c>
      <c r="C217" s="17">
        <v>0</v>
      </c>
      <c r="D217" s="17">
        <v>0</v>
      </c>
      <c r="E217" s="17">
        <v>0</v>
      </c>
    </row>
    <row r="218" spans="1:5" ht="14.4" x14ac:dyDescent="0.3">
      <c r="A218" s="15">
        <v>7204</v>
      </c>
      <c r="B218" s="16" t="s">
        <v>160</v>
      </c>
      <c r="C218" s="17">
        <v>0</v>
      </c>
      <c r="D218" s="17">
        <v>0</v>
      </c>
      <c r="E218" s="17">
        <v>0</v>
      </c>
    </row>
    <row r="219" spans="1:5" ht="27.6" x14ac:dyDescent="0.3">
      <c r="A219" s="15">
        <v>7206</v>
      </c>
      <c r="B219" s="16" t="s">
        <v>161</v>
      </c>
      <c r="C219" s="17">
        <v>0</v>
      </c>
      <c r="D219" s="17">
        <v>0</v>
      </c>
      <c r="E219" s="17">
        <v>0</v>
      </c>
    </row>
    <row r="220" spans="1:5" ht="14.4" x14ac:dyDescent="0.3">
      <c r="A220" s="15">
        <v>7220</v>
      </c>
      <c r="B220" s="16" t="s">
        <v>162</v>
      </c>
      <c r="C220" s="17">
        <v>0</v>
      </c>
      <c r="D220" s="17">
        <v>0</v>
      </c>
      <c r="E220" s="17">
        <v>0</v>
      </c>
    </row>
    <row r="221" spans="1:5" ht="14.4" x14ac:dyDescent="0.3">
      <c r="A221" s="15">
        <v>7221</v>
      </c>
      <c r="B221" s="16" t="s">
        <v>163</v>
      </c>
      <c r="C221" s="17">
        <v>0</v>
      </c>
      <c r="D221" s="17">
        <v>0</v>
      </c>
      <c r="E221" s="17">
        <v>0</v>
      </c>
    </row>
    <row r="222" spans="1:5" ht="14.4" x14ac:dyDescent="0.3">
      <c r="A222" s="15">
        <v>7222</v>
      </c>
      <c r="B222" s="16" t="s">
        <v>164</v>
      </c>
      <c r="C222" s="17">
        <v>0</v>
      </c>
      <c r="D222" s="17">
        <v>0</v>
      </c>
      <c r="E222" s="17">
        <v>0</v>
      </c>
    </row>
    <row r="223" spans="1:5" ht="14.4" x14ac:dyDescent="0.3">
      <c r="A223" s="15">
        <v>7223</v>
      </c>
      <c r="B223" s="16" t="s">
        <v>165</v>
      </c>
      <c r="C223" s="17">
        <v>0</v>
      </c>
      <c r="D223" s="17">
        <v>0</v>
      </c>
      <c r="E223" s="17">
        <v>0</v>
      </c>
    </row>
    <row r="224" spans="1:5" ht="14.4" x14ac:dyDescent="0.3">
      <c r="A224" s="15">
        <v>7229</v>
      </c>
      <c r="B224" s="16" t="s">
        <v>166</v>
      </c>
      <c r="C224" s="17">
        <v>0</v>
      </c>
      <c r="D224" s="17">
        <v>0</v>
      </c>
      <c r="E224" s="17">
        <v>0</v>
      </c>
    </row>
    <row r="225" spans="1:5" ht="14.4" x14ac:dyDescent="0.3">
      <c r="A225" s="15">
        <v>7230</v>
      </c>
      <c r="B225" s="16" t="s">
        <v>167</v>
      </c>
      <c r="C225" s="17">
        <v>0</v>
      </c>
      <c r="D225" s="17">
        <v>0</v>
      </c>
      <c r="E225" s="17">
        <v>0</v>
      </c>
    </row>
    <row r="226" spans="1:5" s="6" customFormat="1" ht="14.4" x14ac:dyDescent="0.3">
      <c r="A226" s="9">
        <v>8000</v>
      </c>
      <c r="B226" s="10" t="s">
        <v>223</v>
      </c>
      <c r="C226" s="11">
        <f t="shared" ref="C226:E226" si="46">+C227+C240+C243</f>
        <v>38987531.509999998</v>
      </c>
      <c r="D226" s="11">
        <f t="shared" si="46"/>
        <v>40288002.469999999</v>
      </c>
      <c r="E226" s="11">
        <f t="shared" si="46"/>
        <v>55589422.140000001</v>
      </c>
    </row>
    <row r="227" spans="1:5" ht="14.4" x14ac:dyDescent="0.3">
      <c r="A227" s="12">
        <v>8100</v>
      </c>
      <c r="B227" s="13" t="s">
        <v>168</v>
      </c>
      <c r="C227" s="14">
        <f t="shared" ref="C227:E227" si="47">SUM(C228:C239)</f>
        <v>24006173.039999999</v>
      </c>
      <c r="D227" s="14">
        <f t="shared" si="47"/>
        <v>25806643.999999996</v>
      </c>
      <c r="E227" s="14">
        <f t="shared" si="47"/>
        <v>41108063.670000002</v>
      </c>
    </row>
    <row r="228" spans="1:5" ht="14.4" x14ac:dyDescent="0.3">
      <c r="A228" s="15">
        <v>8101</v>
      </c>
      <c r="B228" s="16" t="s">
        <v>169</v>
      </c>
      <c r="C228" s="17">
        <v>16135582.699999999</v>
      </c>
      <c r="D228" s="17">
        <v>15495559.439999999</v>
      </c>
      <c r="E228" s="17">
        <v>29061366.27</v>
      </c>
    </row>
    <row r="229" spans="1:5" s="6" customFormat="1" ht="14.4" x14ac:dyDescent="0.3">
      <c r="A229" s="15">
        <v>8102</v>
      </c>
      <c r="B229" s="16" t="s">
        <v>170</v>
      </c>
      <c r="C229" s="17">
        <v>2037227</v>
      </c>
      <c r="D229" s="17">
        <v>2207167.48</v>
      </c>
      <c r="E229" s="17">
        <v>2433421.08</v>
      </c>
    </row>
    <row r="230" spans="1:5" ht="14.4" x14ac:dyDescent="0.3">
      <c r="A230" s="15">
        <v>8103</v>
      </c>
      <c r="B230" s="16" t="s">
        <v>171</v>
      </c>
      <c r="C230" s="17">
        <v>456898.67</v>
      </c>
      <c r="D230" s="17">
        <v>400889.71</v>
      </c>
      <c r="E230" s="17">
        <v>527818.89</v>
      </c>
    </row>
    <row r="231" spans="1:5" ht="14.4" x14ac:dyDescent="0.3">
      <c r="A231" s="15">
        <v>8104</v>
      </c>
      <c r="B231" s="16" t="s">
        <v>224</v>
      </c>
      <c r="C231" s="17">
        <v>0</v>
      </c>
      <c r="D231" s="17">
        <v>85.93</v>
      </c>
      <c r="E231" s="17">
        <v>16.2</v>
      </c>
    </row>
    <row r="232" spans="1:5" ht="27.6" x14ac:dyDescent="0.3">
      <c r="A232" s="15">
        <v>8105</v>
      </c>
      <c r="B232" s="16" t="s">
        <v>251</v>
      </c>
      <c r="C232" s="17">
        <v>168125.74</v>
      </c>
      <c r="D232" s="17">
        <v>222481.56</v>
      </c>
      <c r="E232" s="17">
        <v>332602.89</v>
      </c>
    </row>
    <row r="233" spans="1:5" ht="14.4" x14ac:dyDescent="0.3">
      <c r="A233" s="15">
        <v>8106</v>
      </c>
      <c r="B233" s="16" t="s">
        <v>225</v>
      </c>
      <c r="C233" s="17">
        <v>154934.12</v>
      </c>
      <c r="D233" s="17">
        <v>198478.32</v>
      </c>
      <c r="E233" s="17">
        <v>275961.95</v>
      </c>
    </row>
    <row r="234" spans="1:5" ht="14.4" x14ac:dyDescent="0.3">
      <c r="A234" s="15">
        <v>8107</v>
      </c>
      <c r="B234" s="16" t="s">
        <v>226</v>
      </c>
      <c r="C234" s="17">
        <v>0</v>
      </c>
      <c r="D234" s="17">
        <v>0</v>
      </c>
      <c r="E234" s="17">
        <v>0</v>
      </c>
    </row>
    <row r="235" spans="1:5" ht="27.6" x14ac:dyDescent="0.3">
      <c r="A235" s="15">
        <v>8108</v>
      </c>
      <c r="B235" s="16" t="s">
        <v>227</v>
      </c>
      <c r="C235" s="17">
        <v>78204.95</v>
      </c>
      <c r="D235" s="17">
        <v>78204.95</v>
      </c>
      <c r="E235" s="17">
        <v>157022.54</v>
      </c>
    </row>
    <row r="236" spans="1:5" ht="14.4" x14ac:dyDescent="0.3">
      <c r="A236" s="15">
        <v>8109</v>
      </c>
      <c r="B236" s="16" t="s">
        <v>252</v>
      </c>
      <c r="C236" s="17">
        <v>2909334.65</v>
      </c>
      <c r="D236" s="17">
        <v>5004472.04</v>
      </c>
      <c r="E236" s="17">
        <v>5885475.1500000004</v>
      </c>
    </row>
    <row r="237" spans="1:5" ht="14.4" x14ac:dyDescent="0.3">
      <c r="A237" s="15">
        <v>8110</v>
      </c>
      <c r="B237" s="16" t="s">
        <v>253</v>
      </c>
      <c r="C237" s="17">
        <v>424887.21</v>
      </c>
      <c r="D237" s="17">
        <v>488988.57</v>
      </c>
      <c r="E237" s="17">
        <v>632799.86</v>
      </c>
    </row>
    <row r="238" spans="1:5" ht="14.4" x14ac:dyDescent="0.3">
      <c r="A238" s="15">
        <v>8111</v>
      </c>
      <c r="B238" s="16" t="s">
        <v>172</v>
      </c>
      <c r="C238" s="17">
        <v>70736</v>
      </c>
      <c r="D238" s="17">
        <v>70654</v>
      </c>
      <c r="E238" s="17">
        <v>89313</v>
      </c>
    </row>
    <row r="239" spans="1:5" ht="14.4" x14ac:dyDescent="0.3">
      <c r="A239" s="15">
        <v>8112</v>
      </c>
      <c r="B239" s="16" t="s">
        <v>254</v>
      </c>
      <c r="C239" s="17">
        <v>1570242</v>
      </c>
      <c r="D239" s="17">
        <v>1639662</v>
      </c>
      <c r="E239" s="17">
        <v>1712265.84</v>
      </c>
    </row>
    <row r="240" spans="1:5" ht="14.4" x14ac:dyDescent="0.3">
      <c r="A240" s="12">
        <v>8200</v>
      </c>
      <c r="B240" s="13" t="s">
        <v>173</v>
      </c>
      <c r="C240" s="14">
        <f t="shared" ref="C240:E240" si="48">+C241+C242</f>
        <v>14481358.469999999</v>
      </c>
      <c r="D240" s="14">
        <f t="shared" si="48"/>
        <v>14481358.469999999</v>
      </c>
      <c r="E240" s="14">
        <f t="shared" si="48"/>
        <v>14481358.469999999</v>
      </c>
    </row>
    <row r="241" spans="1:5" ht="14.4" x14ac:dyDescent="0.3">
      <c r="A241" s="15">
        <v>8201</v>
      </c>
      <c r="B241" s="16" t="s">
        <v>174</v>
      </c>
      <c r="C241" s="17">
        <v>9708306.1699999999</v>
      </c>
      <c r="D241" s="17">
        <v>9708306.1699999999</v>
      </c>
      <c r="E241" s="17">
        <v>9708306.1699999999</v>
      </c>
    </row>
    <row r="242" spans="1:5" ht="27.6" x14ac:dyDescent="0.3">
      <c r="A242" s="15">
        <v>8202</v>
      </c>
      <c r="B242" s="16" t="s">
        <v>175</v>
      </c>
      <c r="C242" s="17">
        <v>4773052.3</v>
      </c>
      <c r="D242" s="17">
        <v>4773052.3</v>
      </c>
      <c r="E242" s="17">
        <v>4773052.3</v>
      </c>
    </row>
    <row r="243" spans="1:5" ht="27.6" x14ac:dyDescent="0.3">
      <c r="A243" s="12">
        <v>8300</v>
      </c>
      <c r="B243" s="13" t="s">
        <v>176</v>
      </c>
      <c r="C243" s="14">
        <f t="shared" ref="C243:E243" si="49">SUM(C244:C270)</f>
        <v>500000</v>
      </c>
      <c r="D243" s="14">
        <f t="shared" si="49"/>
        <v>0</v>
      </c>
      <c r="E243" s="14">
        <f t="shared" si="49"/>
        <v>0</v>
      </c>
    </row>
    <row r="244" spans="1:5" ht="14.4" x14ac:dyDescent="0.3">
      <c r="A244" s="15">
        <v>8301</v>
      </c>
      <c r="B244" s="16" t="s">
        <v>177</v>
      </c>
      <c r="C244" s="17">
        <v>0</v>
      </c>
      <c r="D244" s="17">
        <v>0</v>
      </c>
      <c r="E244" s="17">
        <v>0</v>
      </c>
    </row>
    <row r="245" spans="1:5" ht="14.4" x14ac:dyDescent="0.3">
      <c r="A245" s="15">
        <v>8302</v>
      </c>
      <c r="B245" s="16" t="s">
        <v>178</v>
      </c>
      <c r="C245" s="17">
        <v>0</v>
      </c>
      <c r="D245" s="17">
        <v>0</v>
      </c>
      <c r="E245" s="17">
        <v>0</v>
      </c>
    </row>
    <row r="246" spans="1:5" ht="14.4" x14ac:dyDescent="0.3">
      <c r="A246" s="15">
        <v>8303</v>
      </c>
      <c r="B246" s="16" t="s">
        <v>179</v>
      </c>
      <c r="C246" s="17">
        <v>0</v>
      </c>
      <c r="D246" s="17">
        <v>0</v>
      </c>
      <c r="E246" s="17">
        <v>0</v>
      </c>
    </row>
    <row r="247" spans="1:5" ht="14.4" x14ac:dyDescent="0.3">
      <c r="A247" s="15">
        <v>8304</v>
      </c>
      <c r="B247" s="16" t="s">
        <v>180</v>
      </c>
      <c r="C247" s="17">
        <v>0</v>
      </c>
      <c r="D247" s="17">
        <v>0</v>
      </c>
      <c r="E247" s="17">
        <v>0</v>
      </c>
    </row>
    <row r="248" spans="1:5" ht="14.4" x14ac:dyDescent="0.3">
      <c r="A248" s="15">
        <v>8305</v>
      </c>
      <c r="B248" s="16" t="s">
        <v>181</v>
      </c>
      <c r="C248" s="17">
        <v>0</v>
      </c>
      <c r="D248" s="17">
        <v>0</v>
      </c>
      <c r="E248" s="17">
        <v>0</v>
      </c>
    </row>
    <row r="249" spans="1:5" ht="27.6" x14ac:dyDescent="0.3">
      <c r="A249" s="15">
        <v>8306</v>
      </c>
      <c r="B249" s="16" t="s">
        <v>182</v>
      </c>
      <c r="C249" s="17">
        <v>0</v>
      </c>
      <c r="D249" s="17">
        <v>0</v>
      </c>
      <c r="E249" s="17">
        <v>0</v>
      </c>
    </row>
    <row r="250" spans="1:5" ht="14.4" x14ac:dyDescent="0.3">
      <c r="A250" s="15">
        <v>8307</v>
      </c>
      <c r="B250" s="16" t="s">
        <v>213</v>
      </c>
      <c r="C250" s="17">
        <v>0</v>
      </c>
      <c r="D250" s="17">
        <v>0</v>
      </c>
      <c r="E250" s="17">
        <v>0</v>
      </c>
    </row>
    <row r="251" spans="1:5" ht="14.4" x14ac:dyDescent="0.3">
      <c r="A251" s="15">
        <v>8308</v>
      </c>
      <c r="B251" s="16" t="s">
        <v>183</v>
      </c>
      <c r="C251" s="17">
        <v>0</v>
      </c>
      <c r="D251" s="17">
        <v>0</v>
      </c>
      <c r="E251" s="17">
        <v>0</v>
      </c>
    </row>
    <row r="252" spans="1:5" ht="14.4" x14ac:dyDescent="0.3">
      <c r="A252" s="15">
        <v>8309</v>
      </c>
      <c r="B252" s="16" t="s">
        <v>184</v>
      </c>
      <c r="C252" s="17">
        <v>0</v>
      </c>
      <c r="D252" s="17">
        <v>0</v>
      </c>
      <c r="E252" s="17">
        <v>0</v>
      </c>
    </row>
    <row r="253" spans="1:5" ht="14.4" x14ac:dyDescent="0.3">
      <c r="A253" s="15">
        <v>8310</v>
      </c>
      <c r="B253" s="16" t="s">
        <v>185</v>
      </c>
      <c r="C253" s="17">
        <v>0</v>
      </c>
      <c r="D253" s="17">
        <v>0</v>
      </c>
      <c r="E253" s="17">
        <v>0</v>
      </c>
    </row>
    <row r="254" spans="1:5" ht="14.4" x14ac:dyDescent="0.3">
      <c r="A254" s="15">
        <v>8311</v>
      </c>
      <c r="B254" s="16" t="s">
        <v>186</v>
      </c>
      <c r="C254" s="17">
        <v>0</v>
      </c>
      <c r="D254" s="17">
        <v>0</v>
      </c>
      <c r="E254" s="17">
        <v>0</v>
      </c>
    </row>
    <row r="255" spans="1:5" s="6" customFormat="1" ht="14.4" x14ac:dyDescent="0.3">
      <c r="A255" s="15">
        <v>8312</v>
      </c>
      <c r="B255" s="16" t="s">
        <v>187</v>
      </c>
      <c r="C255" s="17">
        <v>0</v>
      </c>
      <c r="D255" s="17">
        <v>0</v>
      </c>
      <c r="E255" s="17">
        <v>0</v>
      </c>
    </row>
    <row r="256" spans="1:5" s="6" customFormat="1" ht="14.4" x14ac:dyDescent="0.3">
      <c r="A256" s="15">
        <v>8313</v>
      </c>
      <c r="B256" s="16" t="s">
        <v>188</v>
      </c>
      <c r="C256" s="17">
        <v>0</v>
      </c>
      <c r="D256" s="17">
        <v>0</v>
      </c>
      <c r="E256" s="17">
        <v>0</v>
      </c>
    </row>
    <row r="257" spans="1:5" ht="14.4" x14ac:dyDescent="0.3">
      <c r="A257" s="15">
        <v>8314</v>
      </c>
      <c r="B257" s="16" t="s">
        <v>189</v>
      </c>
      <c r="C257" s="17">
        <v>0</v>
      </c>
      <c r="D257" s="17">
        <v>0</v>
      </c>
      <c r="E257" s="17">
        <v>0</v>
      </c>
    </row>
    <row r="258" spans="1:5" ht="14.4" x14ac:dyDescent="0.3">
      <c r="A258" s="15">
        <v>8315</v>
      </c>
      <c r="B258" s="16" t="s">
        <v>190</v>
      </c>
      <c r="C258" s="17">
        <v>0</v>
      </c>
      <c r="D258" s="17">
        <v>0</v>
      </c>
      <c r="E258" s="17">
        <v>0</v>
      </c>
    </row>
    <row r="259" spans="1:5" ht="14.4" x14ac:dyDescent="0.3">
      <c r="A259" s="15">
        <v>8316</v>
      </c>
      <c r="B259" s="16" t="s">
        <v>191</v>
      </c>
      <c r="C259" s="17">
        <v>0</v>
      </c>
      <c r="D259" s="17">
        <v>0</v>
      </c>
      <c r="E259" s="17">
        <v>0</v>
      </c>
    </row>
    <row r="260" spans="1:5" ht="14.4" x14ac:dyDescent="0.3">
      <c r="A260" s="15">
        <v>8317</v>
      </c>
      <c r="B260" s="16" t="s">
        <v>192</v>
      </c>
      <c r="C260" s="17">
        <v>0</v>
      </c>
      <c r="D260" s="17">
        <v>0</v>
      </c>
      <c r="E260" s="17">
        <v>0</v>
      </c>
    </row>
    <row r="261" spans="1:5" ht="14.4" x14ac:dyDescent="0.3">
      <c r="A261" s="15">
        <v>8318</v>
      </c>
      <c r="B261" s="16" t="s">
        <v>193</v>
      </c>
      <c r="C261" s="17">
        <v>0</v>
      </c>
      <c r="D261" s="17">
        <v>0</v>
      </c>
      <c r="E261" s="17">
        <v>0</v>
      </c>
    </row>
    <row r="262" spans="1:5" s="6" customFormat="1" ht="14.4" x14ac:dyDescent="0.3">
      <c r="A262" s="15">
        <v>8319</v>
      </c>
      <c r="B262" s="16" t="s">
        <v>194</v>
      </c>
      <c r="C262" s="17">
        <v>0</v>
      </c>
      <c r="D262" s="17">
        <v>0</v>
      </c>
      <c r="E262" s="17">
        <v>0</v>
      </c>
    </row>
    <row r="263" spans="1:5" ht="27.6" x14ac:dyDescent="0.3">
      <c r="A263" s="15">
        <v>8322</v>
      </c>
      <c r="B263" s="16" t="s">
        <v>195</v>
      </c>
      <c r="C263" s="17">
        <v>0</v>
      </c>
      <c r="D263" s="17">
        <v>0</v>
      </c>
      <c r="E263" s="17">
        <v>0</v>
      </c>
    </row>
    <row r="264" spans="1:5" s="6" customFormat="1" ht="14.4" x14ac:dyDescent="0.3">
      <c r="A264" s="15">
        <v>8330</v>
      </c>
      <c r="B264" s="25" t="s">
        <v>207</v>
      </c>
      <c r="C264" s="17">
        <v>0</v>
      </c>
      <c r="D264" s="17">
        <v>0</v>
      </c>
      <c r="E264" s="17">
        <v>0</v>
      </c>
    </row>
    <row r="265" spans="1:5" ht="27.6" x14ac:dyDescent="0.3">
      <c r="A265" s="15">
        <v>8338</v>
      </c>
      <c r="B265" s="16" t="s">
        <v>196</v>
      </c>
      <c r="C265" s="17">
        <v>0</v>
      </c>
      <c r="D265" s="17">
        <v>0</v>
      </c>
      <c r="E265" s="17">
        <v>0</v>
      </c>
    </row>
    <row r="266" spans="1:5" ht="14.4" x14ac:dyDescent="0.3">
      <c r="A266" s="15">
        <v>8349</v>
      </c>
      <c r="B266" s="16" t="s">
        <v>254</v>
      </c>
      <c r="C266" s="17">
        <v>0</v>
      </c>
      <c r="D266" s="17">
        <v>0</v>
      </c>
      <c r="E266" s="17">
        <v>0</v>
      </c>
    </row>
    <row r="267" spans="1:5" ht="14.4" x14ac:dyDescent="0.3">
      <c r="A267" s="15">
        <v>8350</v>
      </c>
      <c r="B267" s="16" t="s">
        <v>197</v>
      </c>
      <c r="C267" s="17">
        <v>0</v>
      </c>
      <c r="D267" s="17">
        <v>0</v>
      </c>
      <c r="E267" s="17">
        <v>0</v>
      </c>
    </row>
    <row r="268" spans="1:5" ht="14.4" x14ac:dyDescent="0.3">
      <c r="A268" s="15">
        <v>8353</v>
      </c>
      <c r="B268" s="16" t="s">
        <v>198</v>
      </c>
      <c r="C268" s="17">
        <v>0</v>
      </c>
      <c r="D268" s="17">
        <v>0</v>
      </c>
      <c r="E268" s="17">
        <v>0</v>
      </c>
    </row>
    <row r="269" spans="1:5" ht="14.4" x14ac:dyDescent="0.3">
      <c r="A269" s="27">
        <v>8362</v>
      </c>
      <c r="B269" s="24" t="s">
        <v>214</v>
      </c>
      <c r="C269" s="17">
        <v>0</v>
      </c>
      <c r="D269" s="17">
        <v>0</v>
      </c>
      <c r="E269" s="17">
        <v>0</v>
      </c>
    </row>
    <row r="270" spans="1:5" ht="14.4" x14ac:dyDescent="0.3">
      <c r="A270" s="27">
        <v>8375</v>
      </c>
      <c r="B270" s="24" t="s">
        <v>257</v>
      </c>
      <c r="C270" s="17">
        <v>500000</v>
      </c>
      <c r="D270" s="17">
        <v>0</v>
      </c>
      <c r="E270" s="17">
        <v>0</v>
      </c>
    </row>
    <row r="271" spans="1:5" ht="27.6" x14ac:dyDescent="0.3">
      <c r="A271" s="9">
        <v>9000</v>
      </c>
      <c r="B271" s="10" t="s">
        <v>228</v>
      </c>
      <c r="C271" s="11">
        <f t="shared" ref="C271:E271" si="50">+C272+C279+C281</f>
        <v>0</v>
      </c>
      <c r="D271" s="11">
        <f t="shared" si="50"/>
        <v>0</v>
      </c>
      <c r="E271" s="11">
        <f t="shared" si="50"/>
        <v>0</v>
      </c>
    </row>
    <row r="272" spans="1:5" ht="14.4" x14ac:dyDescent="0.3">
      <c r="A272" s="12">
        <v>9300</v>
      </c>
      <c r="B272" s="13" t="s">
        <v>199</v>
      </c>
      <c r="C272" s="14">
        <f t="shared" ref="C272:E272" si="51">+C273+C278</f>
        <v>0</v>
      </c>
      <c r="D272" s="14">
        <f t="shared" si="51"/>
        <v>0</v>
      </c>
      <c r="E272" s="14">
        <f t="shared" si="51"/>
        <v>0</v>
      </c>
    </row>
    <row r="273" spans="1:5" ht="27.6" x14ac:dyDescent="0.3">
      <c r="A273" s="15">
        <v>9301</v>
      </c>
      <c r="B273" s="16" t="s">
        <v>200</v>
      </c>
      <c r="C273" s="17">
        <v>0</v>
      </c>
      <c r="D273" s="17">
        <v>0</v>
      </c>
      <c r="E273" s="17">
        <v>0</v>
      </c>
    </row>
    <row r="274" spans="1:5" ht="14.4" x14ac:dyDescent="0.3">
      <c r="A274" s="15" t="s">
        <v>208</v>
      </c>
      <c r="B274" s="16" t="s">
        <v>201</v>
      </c>
      <c r="C274" s="17">
        <v>0</v>
      </c>
      <c r="D274" s="17">
        <v>0</v>
      </c>
      <c r="E274" s="17">
        <v>0</v>
      </c>
    </row>
    <row r="275" spans="1:5" ht="14.4" x14ac:dyDescent="0.3">
      <c r="A275" s="15" t="s">
        <v>208</v>
      </c>
      <c r="B275" s="16" t="s">
        <v>202</v>
      </c>
      <c r="C275" s="17">
        <v>0</v>
      </c>
      <c r="D275" s="17">
        <v>0</v>
      </c>
      <c r="E275" s="17">
        <v>0</v>
      </c>
    </row>
    <row r="276" spans="1:5" ht="14.4" x14ac:dyDescent="0.3">
      <c r="A276" s="15" t="s">
        <v>208</v>
      </c>
      <c r="B276" s="16" t="s">
        <v>203</v>
      </c>
      <c r="C276" s="17">
        <v>0</v>
      </c>
      <c r="D276" s="17">
        <v>0</v>
      </c>
      <c r="E276" s="17">
        <v>0</v>
      </c>
    </row>
    <row r="277" spans="1:5" ht="14.4" x14ac:dyDescent="0.3">
      <c r="A277" s="15"/>
      <c r="B277" s="16"/>
      <c r="C277" s="17"/>
      <c r="D277" s="17"/>
      <c r="E277" s="17"/>
    </row>
    <row r="278" spans="1:5" ht="14.4" x14ac:dyDescent="0.3">
      <c r="A278" s="15">
        <v>9302</v>
      </c>
      <c r="B278" s="16" t="s">
        <v>204</v>
      </c>
      <c r="C278" s="17">
        <v>0</v>
      </c>
      <c r="D278" s="17">
        <v>0</v>
      </c>
      <c r="E278" s="17">
        <v>0</v>
      </c>
    </row>
    <row r="279" spans="1:5" ht="14.4" x14ac:dyDescent="0.3">
      <c r="A279" s="9">
        <v>9400</v>
      </c>
      <c r="B279" s="10" t="s">
        <v>205</v>
      </c>
      <c r="C279" s="14">
        <f t="shared" ref="C279:E279" si="52">+C280</f>
        <v>0</v>
      </c>
      <c r="D279" s="14">
        <f t="shared" si="52"/>
        <v>0</v>
      </c>
      <c r="E279" s="14">
        <f t="shared" si="52"/>
        <v>0</v>
      </c>
    </row>
    <row r="280" spans="1:5" ht="14.4" x14ac:dyDescent="0.3">
      <c r="A280" s="15">
        <v>9401</v>
      </c>
      <c r="B280" s="16" t="s">
        <v>206</v>
      </c>
      <c r="C280" s="17">
        <v>0</v>
      </c>
      <c r="D280" s="17">
        <v>0</v>
      </c>
      <c r="E280" s="17">
        <v>0</v>
      </c>
    </row>
    <row r="281" spans="1:5" ht="14.4" x14ac:dyDescent="0.3">
      <c r="A281" s="9">
        <v>9500</v>
      </c>
      <c r="B281" s="10" t="s">
        <v>255</v>
      </c>
      <c r="C281" s="14">
        <f t="shared" ref="C281:E281" si="53">+C282</f>
        <v>0</v>
      </c>
      <c r="D281" s="14">
        <f t="shared" si="53"/>
        <v>0</v>
      </c>
      <c r="E281" s="14">
        <f t="shared" si="53"/>
        <v>0</v>
      </c>
    </row>
    <row r="282" spans="1:5" ht="14.4" x14ac:dyDescent="0.3">
      <c r="A282" s="15">
        <v>9501</v>
      </c>
      <c r="B282" s="16" t="s">
        <v>255</v>
      </c>
      <c r="C282" s="17">
        <v>0</v>
      </c>
      <c r="D282" s="17">
        <v>0</v>
      </c>
      <c r="E282" s="17">
        <v>0</v>
      </c>
    </row>
    <row r="283" spans="1:5" ht="14.4" x14ac:dyDescent="0.3">
      <c r="A283" s="15"/>
      <c r="B283" s="13" t="s">
        <v>256</v>
      </c>
      <c r="C283" s="11">
        <f t="shared" ref="C283" si="54">C8+C46+C53+C165+C189+C215+C226+C271</f>
        <v>47581001.890000001</v>
      </c>
      <c r="D283" s="11">
        <v>58858032.829999998</v>
      </c>
      <c r="E283" s="11">
        <f t="shared" ref="E283" si="55">E8+E46+E53+E165+E189+E215+E226+E271</f>
        <v>69043997.799999997</v>
      </c>
    </row>
  </sheetData>
  <mergeCells count="9">
    <mergeCell ref="A1:E1"/>
    <mergeCell ref="A3:E3"/>
    <mergeCell ref="A5:E5"/>
    <mergeCell ref="A4:E4"/>
    <mergeCell ref="A6:A7"/>
    <mergeCell ref="B6:B7"/>
    <mergeCell ref="C6:C7"/>
    <mergeCell ref="D6:D7"/>
    <mergeCell ref="E6:E7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2020-10-28T19:55:09Z</cp:lastPrinted>
  <dcterms:created xsi:type="dcterms:W3CDTF">2016-06-07T19:37:45Z</dcterms:created>
  <dcterms:modified xsi:type="dcterms:W3CDTF">2020-12-11T21:10:45Z</dcterms:modified>
</cp:coreProperties>
</file>